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/>
  <bookViews>
    <workbookView xWindow="120" yWindow="45" windowWidth="15180" windowHeight="8580"/>
  </bookViews>
  <sheets>
    <sheet name="SCS Unit Hydrograph" sheetId="2" r:id="rId1"/>
  </sheets>
  <definedNames>
    <definedName name="anscount" hidden="1">4</definedName>
  </definedNames>
  <calcPr calcId="145621"/>
</workbook>
</file>

<file path=xl/calcChain.xml><?xml version="1.0" encoding="utf-8"?>
<calcChain xmlns="http://schemas.openxmlformats.org/spreadsheetml/2006/main">
  <c r="E23" i="2" l="1"/>
  <c r="H23" i="2"/>
  <c r="K25" i="2"/>
  <c r="J24" i="2"/>
  <c r="I22" i="2"/>
  <c r="W20" i="2"/>
  <c r="V20" i="2"/>
  <c r="P20" i="2"/>
  <c r="O20" i="2"/>
  <c r="J20" i="2"/>
  <c r="K20" i="2"/>
  <c r="L20" i="2"/>
  <c r="M20" i="2"/>
  <c r="N20" i="2"/>
  <c r="I20" i="2"/>
  <c r="F47" i="2"/>
  <c r="F23" i="2"/>
  <c r="F22" i="2"/>
  <c r="E22" i="2"/>
  <c r="E50" i="2" l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I31" i="2"/>
  <c r="I32" i="2"/>
  <c r="I47" i="2"/>
  <c r="I48" i="2"/>
  <c r="I55" i="2"/>
  <c r="I56" i="2"/>
  <c r="I60" i="2"/>
  <c r="I63" i="2"/>
  <c r="I64" i="2"/>
  <c r="I68" i="2"/>
  <c r="I71" i="2"/>
  <c r="I72" i="2"/>
  <c r="I76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 s="1"/>
  <c r="E49" i="2" s="1"/>
  <c r="I36" i="2" l="1"/>
  <c r="I28" i="2"/>
  <c r="I35" i="2"/>
  <c r="V44" i="2"/>
  <c r="I27" i="2"/>
  <c r="V36" i="2"/>
  <c r="I40" i="2"/>
  <c r="I24" i="2"/>
  <c r="I39" i="2"/>
  <c r="I23" i="2"/>
  <c r="V65" i="2"/>
  <c r="V61" i="2"/>
  <c r="I52" i="2"/>
  <c r="I61" i="2"/>
  <c r="I65" i="2"/>
  <c r="I69" i="2"/>
  <c r="I73" i="2"/>
  <c r="I77" i="2"/>
  <c r="I58" i="2"/>
  <c r="I66" i="2"/>
  <c r="I74" i="2"/>
  <c r="I62" i="2"/>
  <c r="I70" i="2"/>
  <c r="V60" i="2"/>
  <c r="I75" i="2"/>
  <c r="I67" i="2"/>
  <c r="I59" i="2"/>
  <c r="I51" i="2"/>
  <c r="I54" i="2"/>
  <c r="I38" i="2"/>
  <c r="I30" i="2"/>
  <c r="V55" i="2"/>
  <c r="V47" i="2"/>
  <c r="I50" i="2"/>
  <c r="I42" i="2"/>
  <c r="I34" i="2"/>
  <c r="I26" i="2"/>
  <c r="V70" i="2"/>
  <c r="V66" i="2"/>
  <c r="V62" i="2"/>
  <c r="V54" i="2"/>
  <c r="V50" i="2"/>
  <c r="V38" i="2"/>
  <c r="I57" i="2"/>
  <c r="I53" i="2"/>
  <c r="I49" i="2"/>
  <c r="I41" i="2"/>
  <c r="I37" i="2"/>
  <c r="I33" i="2"/>
  <c r="I29" i="2"/>
  <c r="I25" i="2"/>
  <c r="V63" i="2"/>
  <c r="V43" i="2"/>
  <c r="B28" i="2"/>
  <c r="F46" i="2" s="1"/>
  <c r="B27" i="2"/>
  <c r="F45" i="2" s="1"/>
  <c r="B26" i="2"/>
  <c r="F44" i="2" s="1"/>
  <c r="B25" i="2"/>
  <c r="F43" i="2" s="1"/>
  <c r="Q20" i="2" l="1"/>
  <c r="Q54" i="2" s="1"/>
  <c r="P68" i="2"/>
  <c r="P72" i="2"/>
  <c r="P76" i="2"/>
  <c r="P69" i="2"/>
  <c r="P74" i="2"/>
  <c r="P70" i="2"/>
  <c r="P75" i="2"/>
  <c r="P65" i="2"/>
  <c r="P45" i="2"/>
  <c r="P66" i="2"/>
  <c r="P77" i="2"/>
  <c r="P57" i="2"/>
  <c r="P67" i="2"/>
  <c r="P61" i="2"/>
  <c r="P71" i="2"/>
  <c r="P62" i="2"/>
  <c r="P30" i="2"/>
  <c r="P73" i="2"/>
  <c r="P41" i="2"/>
  <c r="P38" i="2"/>
  <c r="P63" i="2"/>
  <c r="P33" i="2"/>
  <c r="P54" i="2"/>
  <c r="P64" i="2"/>
  <c r="P60" i="2"/>
  <c r="P56" i="2"/>
  <c r="P36" i="2"/>
  <c r="P37" i="2"/>
  <c r="P32" i="2"/>
  <c r="P47" i="2"/>
  <c r="P31" i="2"/>
  <c r="P46" i="2"/>
  <c r="P40" i="2"/>
  <c r="P39" i="2"/>
  <c r="P35" i="2"/>
  <c r="P42" i="2"/>
  <c r="P59" i="2"/>
  <c r="P58" i="2"/>
  <c r="P55" i="2"/>
  <c r="P49" i="2"/>
  <c r="P44" i="2"/>
  <c r="P43" i="2"/>
  <c r="P34" i="2"/>
  <c r="P48" i="2"/>
  <c r="V58" i="2"/>
  <c r="P52" i="2"/>
  <c r="I45" i="2"/>
  <c r="W58" i="2"/>
  <c r="V74" i="2"/>
  <c r="V71" i="2"/>
  <c r="V76" i="2"/>
  <c r="V75" i="2"/>
  <c r="V72" i="2"/>
  <c r="V77" i="2"/>
  <c r="V73" i="2"/>
  <c r="V67" i="2"/>
  <c r="V51" i="2"/>
  <c r="V69" i="2"/>
  <c r="P53" i="2"/>
  <c r="I46" i="2"/>
  <c r="V59" i="2"/>
  <c r="V46" i="2"/>
  <c r="V37" i="2"/>
  <c r="W57" i="2"/>
  <c r="V56" i="2"/>
  <c r="I43" i="2"/>
  <c r="P50" i="2"/>
  <c r="V42" i="2"/>
  <c r="V39" i="2"/>
  <c r="V64" i="2"/>
  <c r="V68" i="2"/>
  <c r="V41" i="2"/>
  <c r="V40" i="2"/>
  <c r="V45" i="2"/>
  <c r="V53" i="2"/>
  <c r="V57" i="2"/>
  <c r="I44" i="2"/>
  <c r="P51" i="2"/>
  <c r="V48" i="2"/>
  <c r="V52" i="2"/>
  <c r="V49" i="2"/>
  <c r="P29" i="2"/>
  <c r="V35" i="2"/>
  <c r="H22" i="2"/>
  <c r="W60" i="2" l="1"/>
  <c r="J62" i="2"/>
  <c r="J66" i="2"/>
  <c r="J63" i="2"/>
  <c r="J68" i="2"/>
  <c r="J72" i="2"/>
  <c r="J76" i="2"/>
  <c r="J64" i="2"/>
  <c r="J73" i="2"/>
  <c r="J59" i="2"/>
  <c r="J69" i="2"/>
  <c r="J77" i="2"/>
  <c r="J55" i="2"/>
  <c r="J65" i="2"/>
  <c r="J74" i="2"/>
  <c r="J35" i="2"/>
  <c r="J56" i="2"/>
  <c r="J67" i="2"/>
  <c r="J75" i="2"/>
  <c r="J39" i="2"/>
  <c r="J60" i="2"/>
  <c r="J61" i="2"/>
  <c r="J28" i="2"/>
  <c r="J49" i="2"/>
  <c r="J70" i="2"/>
  <c r="J29" i="2"/>
  <c r="J51" i="2"/>
  <c r="J71" i="2"/>
  <c r="J41" i="2"/>
  <c r="J25" i="2"/>
  <c r="J36" i="2"/>
  <c r="J52" i="2"/>
  <c r="J38" i="2"/>
  <c r="J34" i="2"/>
  <c r="J37" i="2"/>
  <c r="J33" i="2"/>
  <c r="J53" i="2"/>
  <c r="J42" i="2"/>
  <c r="J26" i="2"/>
  <c r="J32" i="2"/>
  <c r="J48" i="2"/>
  <c r="J27" i="2"/>
  <c r="J58" i="2"/>
  <c r="J54" i="2"/>
  <c r="J50" i="2"/>
  <c r="J30" i="2"/>
  <c r="J31" i="2"/>
  <c r="J40" i="2"/>
  <c r="J57" i="2"/>
  <c r="J43" i="2"/>
  <c r="J45" i="2"/>
  <c r="R20" i="2"/>
  <c r="Q68" i="2"/>
  <c r="Q72" i="2"/>
  <c r="Q76" i="2"/>
  <c r="Q69" i="2"/>
  <c r="Q74" i="2"/>
  <c r="Q49" i="2"/>
  <c r="Q65" i="2"/>
  <c r="Q75" i="2"/>
  <c r="Q33" i="2"/>
  <c r="Q70" i="2"/>
  <c r="Q50" i="2"/>
  <c r="Q61" i="2"/>
  <c r="Q71" i="2"/>
  <c r="Q41" i="2"/>
  <c r="Q62" i="2"/>
  <c r="Q73" i="2"/>
  <c r="Q34" i="2"/>
  <c r="Q45" i="2"/>
  <c r="Q55" i="2"/>
  <c r="Q66" i="2"/>
  <c r="Q77" i="2"/>
  <c r="Q57" i="2"/>
  <c r="Q67" i="2"/>
  <c r="Q35" i="2"/>
  <c r="Q46" i="2"/>
  <c r="Q40" i="2"/>
  <c r="Q56" i="2"/>
  <c r="Q36" i="2"/>
  <c r="Q31" i="2"/>
  <c r="Q64" i="2"/>
  <c r="Q58" i="2"/>
  <c r="Q39" i="2"/>
  <c r="Q60" i="2"/>
  <c r="Q63" i="2"/>
  <c r="Q59" i="2"/>
  <c r="Q42" i="2"/>
  <c r="Q48" i="2"/>
  <c r="Q44" i="2"/>
  <c r="Q32" i="2"/>
  <c r="Q47" i="2"/>
  <c r="Q43" i="2"/>
  <c r="Q38" i="2"/>
  <c r="Q37" i="2"/>
  <c r="Q30" i="2"/>
  <c r="Q51" i="2"/>
  <c r="X20" i="2"/>
  <c r="W72" i="2"/>
  <c r="W76" i="2"/>
  <c r="W75" i="2"/>
  <c r="W74" i="2"/>
  <c r="W77" i="2"/>
  <c r="W51" i="2"/>
  <c r="W71" i="2"/>
  <c r="W55" i="2"/>
  <c r="W63" i="2"/>
  <c r="W73" i="2"/>
  <c r="W49" i="2"/>
  <c r="W66" i="2"/>
  <c r="W52" i="2"/>
  <c r="W40" i="2"/>
  <c r="W43" i="2"/>
  <c r="W50" i="2"/>
  <c r="W42" i="2"/>
  <c r="W38" i="2"/>
  <c r="W53" i="2"/>
  <c r="W61" i="2"/>
  <c r="W47" i="2"/>
  <c r="W46" i="2"/>
  <c r="W41" i="2"/>
  <c r="W45" i="2"/>
  <c r="W70" i="2"/>
  <c r="W69" i="2"/>
  <c r="W68" i="2"/>
  <c r="W44" i="2"/>
  <c r="W64" i="2"/>
  <c r="W48" i="2"/>
  <c r="W39" i="2"/>
  <c r="W54" i="2"/>
  <c r="W37" i="2"/>
  <c r="W62" i="2"/>
  <c r="W65" i="2"/>
  <c r="W56" i="2"/>
  <c r="W67" i="2"/>
  <c r="J46" i="2"/>
  <c r="W36" i="2"/>
  <c r="Q52" i="2"/>
  <c r="J44" i="2"/>
  <c r="J47" i="2"/>
  <c r="Q53" i="2"/>
  <c r="W59" i="2"/>
  <c r="J23" i="2"/>
  <c r="S20" i="2" l="1"/>
  <c r="R67" i="2"/>
  <c r="R71" i="2"/>
  <c r="R75" i="2"/>
  <c r="R68" i="2"/>
  <c r="R73" i="2"/>
  <c r="R58" i="2"/>
  <c r="R74" i="2"/>
  <c r="R69" i="2"/>
  <c r="R43" i="2"/>
  <c r="R76" i="2"/>
  <c r="R56" i="2"/>
  <c r="R66" i="2"/>
  <c r="R77" i="2"/>
  <c r="R35" i="2"/>
  <c r="R60" i="2"/>
  <c r="R70" i="2"/>
  <c r="R61" i="2"/>
  <c r="R72" i="2"/>
  <c r="R50" i="2"/>
  <c r="R49" i="2"/>
  <c r="R32" i="2"/>
  <c r="R59" i="2"/>
  <c r="R42" i="2"/>
  <c r="R62" i="2"/>
  <c r="R46" i="2"/>
  <c r="R33" i="2"/>
  <c r="R48" i="2"/>
  <c r="R51" i="2"/>
  <c r="R38" i="2"/>
  <c r="R34" i="2"/>
  <c r="R39" i="2"/>
  <c r="R45" i="2"/>
  <c r="R41" i="2"/>
  <c r="R37" i="2"/>
  <c r="R44" i="2"/>
  <c r="R40" i="2"/>
  <c r="R36" i="2"/>
  <c r="R57" i="2"/>
  <c r="R64" i="2"/>
  <c r="R65" i="2"/>
  <c r="R63" i="2"/>
  <c r="R47" i="2"/>
  <c r="R54" i="2"/>
  <c r="R55" i="2"/>
  <c r="R31" i="2"/>
  <c r="R52" i="2"/>
  <c r="R53" i="2"/>
  <c r="Y20" i="2"/>
  <c r="X73" i="2"/>
  <c r="X77" i="2"/>
  <c r="X74" i="2"/>
  <c r="X64" i="2"/>
  <c r="X75" i="2"/>
  <c r="X56" i="2"/>
  <c r="X76" i="2"/>
  <c r="X48" i="2"/>
  <c r="X46" i="2"/>
  <c r="X42" i="2"/>
  <c r="X38" i="2"/>
  <c r="X71" i="2"/>
  <c r="X70" i="2"/>
  <c r="X52" i="2"/>
  <c r="X39" i="2"/>
  <c r="X50" i="2"/>
  <c r="X63" i="2"/>
  <c r="X67" i="2"/>
  <c r="X69" i="2"/>
  <c r="X45" i="2"/>
  <c r="X65" i="2"/>
  <c r="X49" i="2"/>
  <c r="X68" i="2"/>
  <c r="X55" i="2"/>
  <c r="X51" i="2"/>
  <c r="X66" i="2"/>
  <c r="X57" i="2"/>
  <c r="X72" i="2"/>
  <c r="X44" i="2"/>
  <c r="X40" i="2"/>
  <c r="X47" i="2"/>
  <c r="X43" i="2"/>
  <c r="X54" i="2"/>
  <c r="X62" i="2"/>
  <c r="X53" i="2"/>
  <c r="X41" i="2"/>
  <c r="X61" i="2"/>
  <c r="X58" i="2"/>
  <c r="X60" i="2"/>
  <c r="X59" i="2"/>
  <c r="X37" i="2"/>
  <c r="K61" i="2"/>
  <c r="K65" i="2"/>
  <c r="K69" i="2"/>
  <c r="K73" i="2"/>
  <c r="K77" i="2"/>
  <c r="K64" i="2"/>
  <c r="K70" i="2"/>
  <c r="K75" i="2"/>
  <c r="K39" i="2"/>
  <c r="K55" i="2"/>
  <c r="K66" i="2"/>
  <c r="K76" i="2"/>
  <c r="K60" i="2"/>
  <c r="K71" i="2"/>
  <c r="K35" i="2"/>
  <c r="K56" i="2"/>
  <c r="K67" i="2"/>
  <c r="K36" i="2"/>
  <c r="K68" i="2"/>
  <c r="K51" i="2"/>
  <c r="K72" i="2"/>
  <c r="K31" i="2"/>
  <c r="K52" i="2"/>
  <c r="K74" i="2"/>
  <c r="K40" i="2"/>
  <c r="K62" i="2"/>
  <c r="K42" i="2"/>
  <c r="K63" i="2"/>
  <c r="K38" i="2"/>
  <c r="K30" i="2"/>
  <c r="K49" i="2"/>
  <c r="K43" i="2"/>
  <c r="K29" i="2"/>
  <c r="K54" i="2"/>
  <c r="K50" i="2"/>
  <c r="K53" i="2"/>
  <c r="K32" i="2"/>
  <c r="K34" i="2"/>
  <c r="K33" i="2"/>
  <c r="K44" i="2"/>
  <c r="K58" i="2"/>
  <c r="K27" i="2"/>
  <c r="K26" i="2"/>
  <c r="K41" i="2"/>
  <c r="K37" i="2"/>
  <c r="K57" i="2"/>
  <c r="K28" i="2"/>
  <c r="K59" i="2"/>
  <c r="K45" i="2"/>
  <c r="K47" i="2"/>
  <c r="K48" i="2"/>
  <c r="K24" i="2"/>
  <c r="K46" i="2"/>
  <c r="H24" i="2"/>
  <c r="L62" i="2" l="1"/>
  <c r="L66" i="2"/>
  <c r="L70" i="2"/>
  <c r="L74" i="2"/>
  <c r="L64" i="2"/>
  <c r="L69" i="2"/>
  <c r="L75" i="2"/>
  <c r="L71" i="2"/>
  <c r="L28" i="2"/>
  <c r="L44" i="2"/>
  <c r="L60" i="2"/>
  <c r="L65" i="2"/>
  <c r="L76" i="2"/>
  <c r="L45" i="2"/>
  <c r="L56" i="2"/>
  <c r="L67" i="2"/>
  <c r="L77" i="2"/>
  <c r="L36" i="2"/>
  <c r="L57" i="2"/>
  <c r="L68" i="2"/>
  <c r="L40" i="2"/>
  <c r="L61" i="2"/>
  <c r="L41" i="2"/>
  <c r="L63" i="2"/>
  <c r="L29" i="2"/>
  <c r="L51" i="2"/>
  <c r="L72" i="2"/>
  <c r="L31" i="2"/>
  <c r="L52" i="2"/>
  <c r="L73" i="2"/>
  <c r="L35" i="2"/>
  <c r="L30" i="2"/>
  <c r="L55" i="2"/>
  <c r="L54" i="2"/>
  <c r="L33" i="2"/>
  <c r="L37" i="2"/>
  <c r="L53" i="2"/>
  <c r="L34" i="2"/>
  <c r="L26" i="2"/>
  <c r="L32" i="2"/>
  <c r="L39" i="2"/>
  <c r="L42" i="2"/>
  <c r="L38" i="2"/>
  <c r="L59" i="2"/>
  <c r="L58" i="2"/>
  <c r="L43" i="2"/>
  <c r="L27" i="2"/>
  <c r="L50" i="2"/>
  <c r="L49" i="2"/>
  <c r="L48" i="2"/>
  <c r="L47" i="2"/>
  <c r="L46" i="2"/>
  <c r="Z20" i="2"/>
  <c r="Y77" i="2"/>
  <c r="Y76" i="2"/>
  <c r="Y74" i="2"/>
  <c r="Y58" i="2"/>
  <c r="Y75" i="2"/>
  <c r="Y51" i="2"/>
  <c r="Y56" i="2"/>
  <c r="Y40" i="2"/>
  <c r="Y55" i="2"/>
  <c r="Y71" i="2"/>
  <c r="Y67" i="2"/>
  <c r="Y63" i="2"/>
  <c r="Y54" i="2"/>
  <c r="Y45" i="2"/>
  <c r="Y52" i="2"/>
  <c r="Y48" i="2"/>
  <c r="Y64" i="2"/>
  <c r="Y66" i="2"/>
  <c r="Y50" i="2"/>
  <c r="Y42" i="2"/>
  <c r="Y49" i="2"/>
  <c r="Y44" i="2"/>
  <c r="Y43" i="2"/>
  <c r="Y39" i="2"/>
  <c r="Y68" i="2"/>
  <c r="Y70" i="2"/>
  <c r="Y53" i="2"/>
  <c r="Y47" i="2"/>
  <c r="Y72" i="2"/>
  <c r="Y46" i="2"/>
  <c r="Y73" i="2"/>
  <c r="Y69" i="2"/>
  <c r="Y65" i="2"/>
  <c r="Y57" i="2"/>
  <c r="Y41" i="2"/>
  <c r="Y61" i="2"/>
  <c r="Y62" i="2"/>
  <c r="Y38" i="2"/>
  <c r="Y59" i="2"/>
  <c r="Y60" i="2"/>
  <c r="T20" i="2"/>
  <c r="S68" i="2"/>
  <c r="S72" i="2"/>
  <c r="S76" i="2"/>
  <c r="S71" i="2"/>
  <c r="S77" i="2"/>
  <c r="S70" i="2"/>
  <c r="S43" i="2"/>
  <c r="S51" i="2"/>
  <c r="S73" i="2"/>
  <c r="S59" i="2"/>
  <c r="S74" i="2"/>
  <c r="S47" i="2"/>
  <c r="S75" i="2"/>
  <c r="S67" i="2"/>
  <c r="S69" i="2"/>
  <c r="S41" i="2"/>
  <c r="S38" i="2"/>
  <c r="S37" i="2"/>
  <c r="S66" i="2"/>
  <c r="S62" i="2"/>
  <c r="S36" i="2"/>
  <c r="S39" i="2"/>
  <c r="S35" i="2"/>
  <c r="S45" i="2"/>
  <c r="S65" i="2"/>
  <c r="S57" i="2"/>
  <c r="S64" i="2"/>
  <c r="S50" i="2"/>
  <c r="S46" i="2"/>
  <c r="S42" i="2"/>
  <c r="S34" i="2"/>
  <c r="S49" i="2"/>
  <c r="S33" i="2"/>
  <c r="S58" i="2"/>
  <c r="S48" i="2"/>
  <c r="S44" i="2"/>
  <c r="S63" i="2"/>
  <c r="S61" i="2"/>
  <c r="S40" i="2"/>
  <c r="S60" i="2"/>
  <c r="S52" i="2"/>
  <c r="S55" i="2"/>
  <c r="S54" i="2"/>
  <c r="S32" i="2"/>
  <c r="S56" i="2"/>
  <c r="S53" i="2"/>
  <c r="L25" i="2"/>
  <c r="H25" i="2" s="1"/>
  <c r="T69" i="2" l="1"/>
  <c r="T73" i="2"/>
  <c r="T77" i="2"/>
  <c r="T74" i="2"/>
  <c r="T72" i="2"/>
  <c r="T44" i="2"/>
  <c r="T60" i="2"/>
  <c r="T75" i="2"/>
  <c r="T76" i="2"/>
  <c r="T49" i="2"/>
  <c r="T64" i="2"/>
  <c r="T36" i="2"/>
  <c r="T70" i="2"/>
  <c r="T40" i="2"/>
  <c r="T71" i="2"/>
  <c r="T42" i="2"/>
  <c r="T34" i="2"/>
  <c r="T62" i="2"/>
  <c r="T65" i="2"/>
  <c r="T41" i="2"/>
  <c r="T51" i="2"/>
  <c r="T39" i="2"/>
  <c r="T50" i="2"/>
  <c r="T46" i="2"/>
  <c r="T67" i="2"/>
  <c r="T63" i="2"/>
  <c r="T66" i="2"/>
  <c r="T45" i="2"/>
  <c r="T43" i="2"/>
  <c r="T38" i="2"/>
  <c r="T59" i="2"/>
  <c r="T58" i="2"/>
  <c r="T61" i="2"/>
  <c r="T53" i="2"/>
  <c r="T52" i="2"/>
  <c r="T48" i="2"/>
  <c r="T47" i="2"/>
  <c r="T35" i="2"/>
  <c r="T37" i="2"/>
  <c r="T68" i="2"/>
  <c r="T33" i="2"/>
  <c r="T54" i="2"/>
  <c r="T55" i="2"/>
  <c r="T57" i="2"/>
  <c r="T56" i="2"/>
  <c r="U20" i="2"/>
  <c r="M62" i="2"/>
  <c r="M66" i="2"/>
  <c r="M70" i="2"/>
  <c r="M74" i="2"/>
  <c r="M63" i="2"/>
  <c r="M68" i="2"/>
  <c r="M73" i="2"/>
  <c r="M53" i="2"/>
  <c r="M64" i="2"/>
  <c r="M75" i="2"/>
  <c r="M37" i="2"/>
  <c r="M69" i="2"/>
  <c r="M33" i="2"/>
  <c r="M65" i="2"/>
  <c r="M76" i="2"/>
  <c r="M45" i="2"/>
  <c r="M67" i="2"/>
  <c r="M77" i="2"/>
  <c r="M60" i="2"/>
  <c r="M29" i="2"/>
  <c r="M71" i="2"/>
  <c r="M72" i="2"/>
  <c r="M51" i="2"/>
  <c r="M61" i="2"/>
  <c r="M32" i="2"/>
  <c r="M39" i="2"/>
  <c r="M40" i="2"/>
  <c r="M52" i="2"/>
  <c r="M59" i="2"/>
  <c r="M55" i="2"/>
  <c r="M58" i="2"/>
  <c r="M42" i="2"/>
  <c r="M27" i="2"/>
  <c r="M54" i="2"/>
  <c r="M28" i="2"/>
  <c r="M43" i="2"/>
  <c r="M34" i="2"/>
  <c r="M46" i="2"/>
  <c r="M38" i="2"/>
  <c r="M30" i="2"/>
  <c r="M57" i="2"/>
  <c r="M44" i="2"/>
  <c r="M36" i="2"/>
  <c r="M35" i="2"/>
  <c r="M31" i="2"/>
  <c r="M56" i="2"/>
  <c r="M41" i="2"/>
  <c r="M50" i="2"/>
  <c r="M48" i="2"/>
  <c r="M49" i="2"/>
  <c r="M47" i="2"/>
  <c r="AA20" i="2"/>
  <c r="Z76" i="2"/>
  <c r="Z75" i="2"/>
  <c r="Z58" i="2"/>
  <c r="Z77" i="2"/>
  <c r="Z70" i="2"/>
  <c r="Z42" i="2"/>
  <c r="Z50" i="2"/>
  <c r="Z49" i="2"/>
  <c r="Z41" i="2"/>
  <c r="Z65" i="2"/>
  <c r="Z47" i="2"/>
  <c r="Z67" i="2"/>
  <c r="Z59" i="2"/>
  <c r="Z51" i="2"/>
  <c r="Z54" i="2"/>
  <c r="Z71" i="2"/>
  <c r="Z53" i="2"/>
  <c r="Z56" i="2"/>
  <c r="Z48" i="2"/>
  <c r="Z44" i="2"/>
  <c r="Z73" i="2"/>
  <c r="Z72" i="2"/>
  <c r="Z68" i="2"/>
  <c r="Z64" i="2"/>
  <c r="Z74" i="2"/>
  <c r="Z43" i="2"/>
  <c r="Z57" i="2"/>
  <c r="Z52" i="2"/>
  <c r="Z69" i="2"/>
  <c r="Z66" i="2"/>
  <c r="Z45" i="2"/>
  <c r="Z40" i="2"/>
  <c r="Z55" i="2"/>
  <c r="Z46" i="2"/>
  <c r="Z60" i="2"/>
  <c r="Z61" i="2"/>
  <c r="Z62" i="2"/>
  <c r="Z63" i="2"/>
  <c r="Z39" i="2"/>
  <c r="M26" i="2"/>
  <c r="H26" i="2" s="1"/>
  <c r="N65" i="2" l="1"/>
  <c r="N69" i="2"/>
  <c r="N73" i="2"/>
  <c r="N77" i="2"/>
  <c r="N66" i="2"/>
  <c r="N71" i="2"/>
  <c r="N76" i="2"/>
  <c r="N30" i="2"/>
  <c r="N67" i="2"/>
  <c r="N72" i="2"/>
  <c r="N46" i="2"/>
  <c r="N62" i="2"/>
  <c r="N31" i="2"/>
  <c r="N42" i="2"/>
  <c r="N63" i="2"/>
  <c r="N74" i="2"/>
  <c r="N43" i="2"/>
  <c r="N54" i="2"/>
  <c r="N64" i="2"/>
  <c r="N75" i="2"/>
  <c r="N47" i="2"/>
  <c r="N58" i="2"/>
  <c r="N68" i="2"/>
  <c r="N38" i="2"/>
  <c r="N59" i="2"/>
  <c r="N70" i="2"/>
  <c r="N45" i="2"/>
  <c r="N41" i="2"/>
  <c r="N29" i="2"/>
  <c r="N44" i="2"/>
  <c r="N36" i="2"/>
  <c r="N35" i="2"/>
  <c r="N55" i="2"/>
  <c r="N37" i="2"/>
  <c r="N40" i="2"/>
  <c r="N32" i="2"/>
  <c r="N53" i="2"/>
  <c r="N52" i="2"/>
  <c r="N39" i="2"/>
  <c r="N33" i="2"/>
  <c r="N28" i="2"/>
  <c r="N61" i="2"/>
  <c r="N34" i="2"/>
  <c r="N57" i="2"/>
  <c r="N60" i="2"/>
  <c r="N56" i="2"/>
  <c r="N50" i="2"/>
  <c r="N48" i="2"/>
  <c r="N51" i="2"/>
  <c r="N49" i="2"/>
  <c r="U34" i="2"/>
  <c r="U71" i="2"/>
  <c r="U75" i="2"/>
  <c r="U70" i="2"/>
  <c r="U76" i="2"/>
  <c r="U74" i="2"/>
  <c r="U77" i="2"/>
  <c r="U41" i="2"/>
  <c r="U69" i="2"/>
  <c r="U42" i="2"/>
  <c r="U45" i="2"/>
  <c r="U72" i="2"/>
  <c r="U73" i="2"/>
  <c r="U62" i="2"/>
  <c r="U64" i="2"/>
  <c r="U44" i="2"/>
  <c r="U40" i="2"/>
  <c r="U36" i="2"/>
  <c r="U35" i="2"/>
  <c r="U46" i="2"/>
  <c r="U52" i="2"/>
  <c r="U54" i="2"/>
  <c r="U53" i="2"/>
  <c r="U49" i="2"/>
  <c r="U66" i="2"/>
  <c r="U48" i="2"/>
  <c r="U51" i="2"/>
  <c r="U43" i="2"/>
  <c r="U39" i="2"/>
  <c r="U60" i="2"/>
  <c r="U67" i="2"/>
  <c r="U63" i="2"/>
  <c r="U59" i="2"/>
  <c r="U50" i="2"/>
  <c r="U38" i="2"/>
  <c r="U65" i="2"/>
  <c r="U37" i="2"/>
  <c r="U47" i="2"/>
  <c r="U68" i="2"/>
  <c r="U61" i="2"/>
  <c r="U56" i="2"/>
  <c r="U58" i="2"/>
  <c r="U57" i="2"/>
  <c r="U55" i="2"/>
  <c r="AB20" i="2"/>
  <c r="AA76" i="2"/>
  <c r="AA75" i="2"/>
  <c r="AA59" i="2"/>
  <c r="AA67" i="2"/>
  <c r="AA77" i="2"/>
  <c r="AA60" i="2"/>
  <c r="AA71" i="2"/>
  <c r="AA43" i="2"/>
  <c r="AA51" i="2"/>
  <c r="AA58" i="2"/>
  <c r="AA46" i="2"/>
  <c r="AA53" i="2"/>
  <c r="AA74" i="2"/>
  <c r="AA66" i="2"/>
  <c r="AA50" i="2"/>
  <c r="AA49" i="2"/>
  <c r="AA45" i="2"/>
  <c r="AA41" i="2"/>
  <c r="AA69" i="2"/>
  <c r="AA48" i="2"/>
  <c r="AA56" i="2"/>
  <c r="AA55" i="2"/>
  <c r="AA54" i="2"/>
  <c r="AA42" i="2"/>
  <c r="AA65" i="2"/>
  <c r="AA47" i="2"/>
  <c r="AA72" i="2"/>
  <c r="AA57" i="2"/>
  <c r="AA70" i="2"/>
  <c r="AA73" i="2"/>
  <c r="AA68" i="2"/>
  <c r="AA52" i="2"/>
  <c r="AA44" i="2"/>
  <c r="AA62" i="2"/>
  <c r="AA63" i="2"/>
  <c r="AA64" i="2"/>
  <c r="AA61" i="2"/>
  <c r="AA40" i="2"/>
  <c r="N27" i="2"/>
  <c r="H27" i="2" s="1"/>
  <c r="AB77" i="2" l="1"/>
  <c r="AB48" i="2"/>
  <c r="AB76" i="2"/>
  <c r="AB60" i="2"/>
  <c r="AB69" i="2"/>
  <c r="AB50" i="2"/>
  <c r="AB51" i="2"/>
  <c r="AB58" i="2"/>
  <c r="AB74" i="2"/>
  <c r="AB70" i="2"/>
  <c r="AB49" i="2"/>
  <c r="AB56" i="2"/>
  <c r="AB72" i="2"/>
  <c r="AB44" i="2"/>
  <c r="AB55" i="2"/>
  <c r="AB43" i="2"/>
  <c r="AB57" i="2"/>
  <c r="AB68" i="2"/>
  <c r="AB61" i="2"/>
  <c r="AB54" i="2"/>
  <c r="AB71" i="2"/>
  <c r="AB45" i="2"/>
  <c r="AB53" i="2"/>
  <c r="AB59" i="2"/>
  <c r="AB47" i="2"/>
  <c r="AB46" i="2"/>
  <c r="AB42" i="2"/>
  <c r="AB75" i="2"/>
  <c r="AB67" i="2"/>
  <c r="AB66" i="2"/>
  <c r="AB73" i="2"/>
  <c r="AB52" i="2"/>
  <c r="AB62" i="2"/>
  <c r="AB63" i="2"/>
  <c r="AB64" i="2"/>
  <c r="AB65" i="2"/>
  <c r="AB41" i="2"/>
  <c r="O28" i="2"/>
  <c r="H28" i="2" s="1"/>
  <c r="O67" i="2"/>
  <c r="O71" i="2"/>
  <c r="O75" i="2"/>
  <c r="O68" i="2"/>
  <c r="H68" i="2" s="1"/>
  <c r="O73" i="2"/>
  <c r="O69" i="2"/>
  <c r="O64" i="2"/>
  <c r="H64" i="2" s="1"/>
  <c r="O74" i="2"/>
  <c r="O60" i="2"/>
  <c r="O70" i="2"/>
  <c r="O40" i="2"/>
  <c r="H40" i="2" s="1"/>
  <c r="O61" i="2"/>
  <c r="O72" i="2"/>
  <c r="O44" i="2"/>
  <c r="H44" i="2" s="1"/>
  <c r="O54" i="2"/>
  <c r="O65" i="2"/>
  <c r="O76" i="2"/>
  <c r="O56" i="2"/>
  <c r="O66" i="2"/>
  <c r="O34" i="2"/>
  <c r="H34" i="2" s="1"/>
  <c r="O77" i="2"/>
  <c r="O42" i="2"/>
  <c r="O47" i="2"/>
  <c r="O31" i="2"/>
  <c r="H31" i="2" s="1"/>
  <c r="O36" i="2"/>
  <c r="H36" i="2" s="1"/>
  <c r="O37" i="2"/>
  <c r="H37" i="2" s="1"/>
  <c r="O45" i="2"/>
  <c r="H45" i="2" s="1"/>
  <c r="O62" i="2"/>
  <c r="O53" i="2"/>
  <c r="H53" i="2" s="1"/>
  <c r="O32" i="2"/>
  <c r="H32" i="2" s="1"/>
  <c r="O48" i="2"/>
  <c r="H48" i="2" s="1"/>
  <c r="O63" i="2"/>
  <c r="O59" i="2"/>
  <c r="O55" i="2"/>
  <c r="H55" i="2" s="1"/>
  <c r="O35" i="2"/>
  <c r="H35" i="2" s="1"/>
  <c r="O46" i="2"/>
  <c r="H46" i="2" s="1"/>
  <c r="O30" i="2"/>
  <c r="H30" i="2" s="1"/>
  <c r="O33" i="2"/>
  <c r="H33" i="2" s="1"/>
  <c r="O39" i="2"/>
  <c r="H39" i="2" s="1"/>
  <c r="O38" i="2"/>
  <c r="H38" i="2" s="1"/>
  <c r="O41" i="2"/>
  <c r="O29" i="2"/>
  <c r="H29" i="2" s="1"/>
  <c r="O58" i="2"/>
  <c r="O57" i="2"/>
  <c r="O43" i="2"/>
  <c r="H43" i="2" s="1"/>
  <c r="O51" i="2"/>
  <c r="H51" i="2" s="1"/>
  <c r="O52" i="2"/>
  <c r="O49" i="2"/>
  <c r="O50" i="2"/>
  <c r="H50" i="2" s="1"/>
  <c r="H71" i="2" l="1"/>
  <c r="H41" i="2"/>
  <c r="H67" i="2"/>
  <c r="H63" i="2"/>
  <c r="H74" i="2"/>
  <c r="H42" i="2"/>
  <c r="H47" i="2"/>
  <c r="H65" i="2"/>
  <c r="H75" i="2"/>
  <c r="H60" i="2"/>
  <c r="H61" i="2"/>
  <c r="H62" i="2"/>
  <c r="H59" i="2"/>
  <c r="H58" i="2"/>
  <c r="H56" i="2"/>
  <c r="H73" i="2"/>
  <c r="H76" i="2"/>
  <c r="H49" i="2"/>
  <c r="H66" i="2"/>
  <c r="H70" i="2"/>
  <c r="H52" i="2"/>
  <c r="H54" i="2"/>
  <c r="H57" i="2"/>
  <c r="H72" i="2"/>
  <c r="H69" i="2"/>
  <c r="H77" i="2"/>
</calcChain>
</file>

<file path=xl/sharedStrings.xml><?xml version="1.0" encoding="utf-8"?>
<sst xmlns="http://schemas.openxmlformats.org/spreadsheetml/2006/main" count="16" uniqueCount="14">
  <si>
    <t>t/tp</t>
  </si>
  <si>
    <t>q/qp</t>
  </si>
  <si>
    <t>SCS Curvilinear Dimensionless unit hydrograph example</t>
  </si>
  <si>
    <t>0.15 hr Unit Hydrograph for 3 mi^2 Watershed</t>
  </si>
  <si>
    <t>tp</t>
  </si>
  <si>
    <t>qp</t>
  </si>
  <si>
    <t>t</t>
  </si>
  <si>
    <t>q</t>
  </si>
  <si>
    <t>Parse Rainfall into 0.15 hr chunks</t>
  </si>
  <si>
    <t>Pe (in)</t>
  </si>
  <si>
    <t>Pe</t>
  </si>
  <si>
    <t>q*P1</t>
  </si>
  <si>
    <t>q*P2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</si>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</sst>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 sz="1400"/>
              <a:t>SCS Dimensionless</a:t>
            </a:r>
            <a:r>
              <a:rPr lang="en-US" sz="1400" baseline="0"/>
              <a:t> Unit Hydrograph</a:t>
            </a:r>
            <a:endParaRPr lang="en-US" sz="1400"/>
          </a:p>
        </c:rich>
      </c:tx>
      <c:layout>
        <c:manualLayout>
          <c:xMode val="edge"/>
          <c:yMode val="edge"/>
          <c:x val="0.15408742075408746"/>
          <c:y val="5.7045912739168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78753448860772"/>
          <c:y val="0.17819172076509618"/>
          <c:w val="0.70417870288403295"/>
          <c:h val="0.60106461034196612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'SCS Unit Hydrograph'!$A$4:$A$29</c:f>
              <c:numCache>
                <c:formatCode>General</c:formatCod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</c:numCache>
            </c:numRef>
          </c:xVal>
          <c:yVal>
            <c:numRef>
              <c:f>'SCS Unit Hydrograph'!$B$4:$B$29</c:f>
              <c:numCache>
                <c:formatCode>General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0.31</c:v>
                </c:pt>
                <c:pt idx="3">
                  <c:v>0.66</c:v>
                </c:pt>
                <c:pt idx="4">
                  <c:v>0.93</c:v>
                </c:pt>
                <c:pt idx="5">
                  <c:v>1</c:v>
                </c:pt>
                <c:pt idx="6">
                  <c:v>0.93</c:v>
                </c:pt>
                <c:pt idx="7">
                  <c:v>0.78</c:v>
                </c:pt>
                <c:pt idx="8">
                  <c:v>0.56000000000000005</c:v>
                </c:pt>
                <c:pt idx="9">
                  <c:v>0.39</c:v>
                </c:pt>
                <c:pt idx="10">
                  <c:v>0.28000000000000003</c:v>
                </c:pt>
                <c:pt idx="11">
                  <c:v>0.20699999999999999</c:v>
                </c:pt>
                <c:pt idx="12">
                  <c:v>0.14699999999999999</c:v>
                </c:pt>
                <c:pt idx="13">
                  <c:v>0.107</c:v>
                </c:pt>
                <c:pt idx="14">
                  <c:v>7.6999999999999999E-2</c:v>
                </c:pt>
                <c:pt idx="15">
                  <c:v>5.5E-2</c:v>
                </c:pt>
                <c:pt idx="16">
                  <c:v>0.04</c:v>
                </c:pt>
                <c:pt idx="17">
                  <c:v>2.9000000000000001E-2</c:v>
                </c:pt>
                <c:pt idx="18">
                  <c:v>2.1000000000000001E-2</c:v>
                </c:pt>
                <c:pt idx="19">
                  <c:v>1.4999999999999999E-2</c:v>
                </c:pt>
                <c:pt idx="20">
                  <c:v>1.0999999999999999E-2</c:v>
                </c:pt>
                <c:pt idx="21">
                  <c:v>8.8000000000000005E-3</c:v>
                </c:pt>
                <c:pt idx="22">
                  <c:v>6.5999999999999991E-3</c:v>
                </c:pt>
                <c:pt idx="23">
                  <c:v>4.4000000000000003E-3</c:v>
                </c:pt>
                <c:pt idx="24">
                  <c:v>2.2000000000000001E-3</c:v>
                </c:pt>
                <c:pt idx="25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00384"/>
        <c:axId val="80402304"/>
      </c:scatterChart>
      <c:valAx>
        <c:axId val="8040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 sz="1100"/>
                  <a:t>t/tp</a:t>
                </a:r>
              </a:p>
            </c:rich>
          </c:tx>
          <c:layout>
            <c:manualLayout>
              <c:xMode val="edge"/>
              <c:yMode val="edge"/>
              <c:x val="0.38554292471237445"/>
              <c:y val="0.86170324668494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0402304"/>
        <c:crosses val="autoZero"/>
        <c:crossBetween val="midCat"/>
      </c:valAx>
      <c:valAx>
        <c:axId val="80402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 sz="1100"/>
                  <a:t>q/qp</a:t>
                </a:r>
              </a:p>
            </c:rich>
          </c:tx>
          <c:layout>
            <c:manualLayout>
              <c:xMode val="edge"/>
              <c:yMode val="edge"/>
              <c:x val="4.8192865589046792E-2"/>
              <c:y val="0.39361753243633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04003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 sz="1400"/>
              <a:t>3 mi^2 Watershed Direct Runoff Hydrograph</a:t>
            </a:r>
          </a:p>
        </c:rich>
      </c:tx>
      <c:layout>
        <c:manualLayout>
          <c:xMode val="edge"/>
          <c:yMode val="edge"/>
          <c:x val="0.16107115265562566"/>
          <c:y val="6.95068723886149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0848797409096"/>
          <c:y val="0.17819172076509618"/>
          <c:w val="0.76395778013128468"/>
          <c:h val="0.6758309416930360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'SCS Unit Hydrograph'!$E$22:$E$77</c:f>
              <c:numCache>
                <c:formatCode>0.00</c:formatCode>
                <c:ptCount val="56"/>
                <c:pt idx="0" formatCode="General">
                  <c:v>0</c:v>
                </c:pt>
                <c:pt idx="1">
                  <c:v>0.14599999999999999</c:v>
                </c:pt>
                <c:pt idx="2">
                  <c:v>0.29199999999999998</c:v>
                </c:pt>
                <c:pt idx="3">
                  <c:v>0.438</c:v>
                </c:pt>
                <c:pt idx="4">
                  <c:v>0.58399999999999996</c:v>
                </c:pt>
                <c:pt idx="5">
                  <c:v>0.73</c:v>
                </c:pt>
                <c:pt idx="6">
                  <c:v>0.876</c:v>
                </c:pt>
                <c:pt idx="7">
                  <c:v>1.022</c:v>
                </c:pt>
                <c:pt idx="8">
                  <c:v>1.1679999999999999</c:v>
                </c:pt>
                <c:pt idx="9">
                  <c:v>1.3140000000000001</c:v>
                </c:pt>
                <c:pt idx="10">
                  <c:v>1.46</c:v>
                </c:pt>
                <c:pt idx="11">
                  <c:v>1.6060000000000001</c:v>
                </c:pt>
                <c:pt idx="12">
                  <c:v>1.752</c:v>
                </c:pt>
                <c:pt idx="13">
                  <c:v>1.8979999999999999</c:v>
                </c:pt>
                <c:pt idx="14">
                  <c:v>2.044</c:v>
                </c:pt>
                <c:pt idx="15">
                  <c:v>2.19</c:v>
                </c:pt>
                <c:pt idx="16">
                  <c:v>2.3359999999999999</c:v>
                </c:pt>
                <c:pt idx="17">
                  <c:v>2.4819999999999998</c:v>
                </c:pt>
                <c:pt idx="18">
                  <c:v>2.6280000000000001</c:v>
                </c:pt>
                <c:pt idx="19">
                  <c:v>2.774</c:v>
                </c:pt>
                <c:pt idx="20">
                  <c:v>2.92</c:v>
                </c:pt>
                <c:pt idx="21">
                  <c:v>3.0659999999999998</c:v>
                </c:pt>
                <c:pt idx="22">
                  <c:v>3.2120000000000002</c:v>
                </c:pt>
                <c:pt idx="23">
                  <c:v>3.3579999999999997</c:v>
                </c:pt>
                <c:pt idx="24">
                  <c:v>3.504</c:v>
                </c:pt>
                <c:pt idx="25">
                  <c:v>3.65</c:v>
                </c:pt>
                <c:pt idx="26">
                  <c:v>3.7959999999999998</c:v>
                </c:pt>
                <c:pt idx="27">
                  <c:v>3.9419999999999997</c:v>
                </c:pt>
                <c:pt idx="28">
                  <c:v>4.0879999999999992</c:v>
                </c:pt>
                <c:pt idx="29">
                  <c:v>4.2339999999999982</c:v>
                </c:pt>
                <c:pt idx="30">
                  <c:v>4.3799999999999972</c:v>
                </c:pt>
                <c:pt idx="31">
                  <c:v>4.5259999999999962</c:v>
                </c:pt>
                <c:pt idx="32">
                  <c:v>4.6719999999999953</c:v>
                </c:pt>
                <c:pt idx="33">
                  <c:v>4.8179999999999943</c:v>
                </c:pt>
                <c:pt idx="34">
                  <c:v>4.9639999999999933</c:v>
                </c:pt>
                <c:pt idx="35">
                  <c:v>5.1099999999999923</c:v>
                </c:pt>
                <c:pt idx="36">
                  <c:v>5.2559999999999913</c:v>
                </c:pt>
                <c:pt idx="37">
                  <c:v>5.4019999999999904</c:v>
                </c:pt>
                <c:pt idx="38">
                  <c:v>5.5479999999999894</c:v>
                </c:pt>
                <c:pt idx="39">
                  <c:v>5.6939999999999884</c:v>
                </c:pt>
                <c:pt idx="40">
                  <c:v>5.8399999999999874</c:v>
                </c:pt>
                <c:pt idx="41">
                  <c:v>5.9859999999999864</c:v>
                </c:pt>
                <c:pt idx="42">
                  <c:v>6.1319999999999855</c:v>
                </c:pt>
                <c:pt idx="43">
                  <c:v>6.2779999999999845</c:v>
                </c:pt>
                <c:pt idx="44">
                  <c:v>6.4239999999999835</c:v>
                </c:pt>
                <c:pt idx="45">
                  <c:v>6.5699999999999825</c:v>
                </c:pt>
                <c:pt idx="46">
                  <c:v>6.7159999999999815</c:v>
                </c:pt>
                <c:pt idx="47">
                  <c:v>6.8619999999999806</c:v>
                </c:pt>
                <c:pt idx="48">
                  <c:v>7.0079999999999796</c:v>
                </c:pt>
                <c:pt idx="49">
                  <c:v>7.1539999999999786</c:v>
                </c:pt>
                <c:pt idx="50">
                  <c:v>7.2999999999999776</c:v>
                </c:pt>
                <c:pt idx="51">
                  <c:v>7.4459999999999766</c:v>
                </c:pt>
                <c:pt idx="52">
                  <c:v>7.5919999999999757</c:v>
                </c:pt>
                <c:pt idx="53">
                  <c:v>7.7379999999999747</c:v>
                </c:pt>
                <c:pt idx="54">
                  <c:v>7.8839999999999737</c:v>
                </c:pt>
                <c:pt idx="55">
                  <c:v>8.0299999999999727</c:v>
                </c:pt>
              </c:numCache>
            </c:numRef>
          </c:xVal>
          <c:yVal>
            <c:numRef>
              <c:f>'SCS Unit Hydrograph'!$H$22:$H$77</c:f>
              <c:numCache>
                <c:formatCode>General</c:formatCode>
                <c:ptCount val="56"/>
                <c:pt idx="0">
                  <c:v>0</c:v>
                </c:pt>
                <c:pt idx="1">
                  <c:v>25.359750000000002</c:v>
                </c:pt>
                <c:pt idx="2">
                  <c:v>103.97497500000001</c:v>
                </c:pt>
                <c:pt idx="3">
                  <c:v>271.34932500000002</c:v>
                </c:pt>
                <c:pt idx="4">
                  <c:v>507.19500000000005</c:v>
                </c:pt>
                <c:pt idx="5">
                  <c:v>760.7924999999999</c:v>
                </c:pt>
                <c:pt idx="6">
                  <c:v>996.63817499999993</c:v>
                </c:pt>
                <c:pt idx="7">
                  <c:v>1211.9474250000001</c:v>
                </c:pt>
                <c:pt idx="8">
                  <c:v>1443.228345</c:v>
                </c:pt>
                <c:pt idx="9">
                  <c:v>1766.1723299999999</c:v>
                </c:pt>
                <c:pt idx="10">
                  <c:v>2231.0016300000002</c:v>
                </c:pt>
                <c:pt idx="11">
                  <c:v>2784.0878325000003</c:v>
                </c:pt>
                <c:pt idx="12">
                  <c:v>3334.2104250000002</c:v>
                </c:pt>
                <c:pt idx="13">
                  <c:v>3823.4298374999998</c:v>
                </c:pt>
                <c:pt idx="14">
                  <c:v>4180.8083850000003</c:v>
                </c:pt>
                <c:pt idx="15">
                  <c:v>4339.4758874999998</c:v>
                </c:pt>
                <c:pt idx="16">
                  <c:v>4264.4408625000005</c:v>
                </c:pt>
                <c:pt idx="17">
                  <c:v>3987.519354</c:v>
                </c:pt>
                <c:pt idx="18">
                  <c:v>3604.4190585000001</c:v>
                </c:pt>
                <c:pt idx="19">
                  <c:v>3203.4177629999999</c:v>
                </c:pt>
                <c:pt idx="20">
                  <c:v>2843.5987124999997</c:v>
                </c:pt>
                <c:pt idx="21">
                  <c:v>2538.8123085000002</c:v>
                </c:pt>
                <c:pt idx="22">
                  <c:v>2257.2524519999997</c:v>
                </c:pt>
                <c:pt idx="23">
                  <c:v>1934.5730039999996</c:v>
                </c:pt>
                <c:pt idx="24">
                  <c:v>1572.8803154999996</c:v>
                </c:pt>
                <c:pt idx="25">
                  <c:v>1219.2013079999999</c:v>
                </c:pt>
                <c:pt idx="26">
                  <c:v>905.60462849999988</c:v>
                </c:pt>
                <c:pt idx="27">
                  <c:v>648.89812259999997</c:v>
                </c:pt>
                <c:pt idx="28">
                  <c:v>465.0252165</c:v>
                </c:pt>
                <c:pt idx="29">
                  <c:v>336.30966719999992</c:v>
                </c:pt>
                <c:pt idx="30">
                  <c:v>243.43331219999999</c:v>
                </c:pt>
                <c:pt idx="31">
                  <c:v>174.35872349999997</c:v>
                </c:pt>
                <c:pt idx="32">
                  <c:v>124.66256399999999</c:v>
                </c:pt>
                <c:pt idx="33">
                  <c:v>88.509505499999989</c:v>
                </c:pt>
                <c:pt idx="34">
                  <c:v>62.165001599999989</c:v>
                </c:pt>
                <c:pt idx="35">
                  <c:v>43.086513599999996</c:v>
                </c:pt>
                <c:pt idx="36">
                  <c:v>29.310898499999997</c:v>
                </c:pt>
                <c:pt idx="37">
                  <c:v>19.716360299999998</c:v>
                </c:pt>
                <c:pt idx="38">
                  <c:v>13.461551999999998</c:v>
                </c:pt>
                <c:pt idx="39">
                  <c:v>9.2548169999999992</c:v>
                </c:pt>
                <c:pt idx="40">
                  <c:v>6.1698779999999989</c:v>
                </c:pt>
                <c:pt idx="41">
                  <c:v>3.7019267999999994</c:v>
                </c:pt>
                <c:pt idx="42">
                  <c:v>1.8509633999999999</c:v>
                </c:pt>
                <c:pt idx="43">
                  <c:v>0.61698779999999998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51136"/>
        <c:axId val="71069696"/>
      </c:scatterChart>
      <c:valAx>
        <c:axId val="7105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 sz="1100"/>
                  <a:t>t  (hr)</a:t>
                </a:r>
              </a:p>
            </c:rich>
          </c:tx>
          <c:layout>
            <c:manualLayout>
              <c:xMode val="edge"/>
              <c:yMode val="edge"/>
              <c:x val="0.47131289875315291"/>
              <c:y val="0.899086352523691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1069696"/>
        <c:crosses val="autoZero"/>
        <c:crossBetween val="midCat"/>
      </c:valAx>
      <c:valAx>
        <c:axId val="71069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 sz="1100"/>
                  <a:t>Q  cfs</a:t>
                </a:r>
              </a:p>
            </c:rich>
          </c:tx>
          <c:layout>
            <c:manualLayout>
              <c:xMode val="edge"/>
              <c:yMode val="edge"/>
              <c:x val="4.8192864780791288E-2"/>
              <c:y val="0.418539504991782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10511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461010</xdr:colOff>
      <xdr:row>2</xdr:row>
      <xdr:rowOff>177164</xdr:rowOff>
    </xdr:from>
    <xdr:to>
      <xdr:col>9</xdr:col>
      <xdr:colOff>276225</xdr:colOff>
      <xdr:row>15</xdr:row>
      <xdr:rowOff>38099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466724</xdr:colOff>
      <xdr:row>0</xdr:row>
      <xdr:rowOff>0</xdr:rowOff>
    </xdr:from>
    <xdr:to>
      <xdr:col>19</xdr:col>
      <xdr:colOff>38099</xdr:colOff>
      <xdr:row>13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"/>
  <sheetViews>
    <sheetView tabSelected="1" topLeftCell="J1" workbookViewId="0">
      <selection activeCell="P20" sqref="P20"/>
    </sheetView>
  </sheetViews>
  <sheetFormatPr defaultColWidth="8.85546875" defaultRowHeight="18" x14ac:dyDescent="0.25"/>
  <cols>
    <col min="1" max="1" width="10.7109375" style="1" customWidth="1"/>
    <col min="2" max="2" width="12.5703125" style="1" customWidth="1"/>
    <col min="3" max="3" width="12.140625" style="1" customWidth="1"/>
    <col min="4" max="4" width="5.85546875" style="1" customWidth="1"/>
    <col min="5" max="5" width="10.7109375" style="1" customWidth="1"/>
    <col min="6" max="16384" width="8.85546875" style="1"/>
  </cols>
  <sheetData>
    <row r="1" spans="1:15" x14ac:dyDescent="0.25">
      <c r="A1" s="2" t="s">
        <v>2</v>
      </c>
    </row>
    <row r="3" spans="1:15" x14ac:dyDescent="0.25">
      <c r="A3" s="1" t="s">
        <v>0</v>
      </c>
      <c r="B3" s="1" t="s">
        <v>1</v>
      </c>
      <c r="C3" s="2"/>
      <c r="D3" s="2"/>
    </row>
    <row r="4" spans="1:15" x14ac:dyDescent="0.25">
      <c r="A4" s="1">
        <v>0</v>
      </c>
      <c r="B4" s="1">
        <v>0</v>
      </c>
    </row>
    <row r="5" spans="1:15" x14ac:dyDescent="0.25">
      <c r="A5" s="1">
        <v>0.2</v>
      </c>
      <c r="B5" s="1">
        <v>0.1</v>
      </c>
      <c r="D5" s="2"/>
    </row>
    <row r="6" spans="1:15" x14ac:dyDescent="0.25">
      <c r="A6" s="1">
        <v>0.4</v>
      </c>
      <c r="B6" s="1">
        <v>0.31</v>
      </c>
      <c r="D6" s="2"/>
    </row>
    <row r="7" spans="1:15" x14ac:dyDescent="0.25">
      <c r="A7" s="1">
        <v>0.6</v>
      </c>
      <c r="B7" s="1">
        <v>0.66</v>
      </c>
      <c r="D7" s="2"/>
    </row>
    <row r="8" spans="1:15" x14ac:dyDescent="0.25">
      <c r="A8" s="1">
        <v>0.8</v>
      </c>
      <c r="B8" s="1">
        <v>0.93</v>
      </c>
      <c r="D8" s="2"/>
    </row>
    <row r="9" spans="1:15" x14ac:dyDescent="0.25">
      <c r="A9" s="1">
        <v>1</v>
      </c>
      <c r="B9" s="1">
        <v>1</v>
      </c>
      <c r="D9" s="2"/>
    </row>
    <row r="10" spans="1:15" x14ac:dyDescent="0.25">
      <c r="A10" s="1">
        <v>1.2</v>
      </c>
      <c r="B10" s="1">
        <v>0.93</v>
      </c>
      <c r="D10" s="2"/>
    </row>
    <row r="11" spans="1:15" x14ac:dyDescent="0.25">
      <c r="A11" s="1">
        <v>1.4</v>
      </c>
      <c r="B11" s="1">
        <v>0.78</v>
      </c>
      <c r="D11" s="2"/>
    </row>
    <row r="12" spans="1:15" x14ac:dyDescent="0.25">
      <c r="A12" s="1">
        <v>1.6</v>
      </c>
      <c r="B12" s="1">
        <v>0.56000000000000005</v>
      </c>
      <c r="D12" s="2"/>
    </row>
    <row r="13" spans="1:15" x14ac:dyDescent="0.25">
      <c r="A13" s="1">
        <v>1.8</v>
      </c>
      <c r="B13" s="1">
        <v>0.39</v>
      </c>
      <c r="D13" s="2"/>
    </row>
    <row r="14" spans="1:15" x14ac:dyDescent="0.25">
      <c r="A14" s="1">
        <v>2</v>
      </c>
      <c r="B14" s="1">
        <v>0.28000000000000003</v>
      </c>
      <c r="D14" s="2"/>
    </row>
    <row r="15" spans="1:15" x14ac:dyDescent="0.25">
      <c r="A15" s="1">
        <v>2.2000000000000002</v>
      </c>
      <c r="B15" s="1">
        <v>0.20699999999999999</v>
      </c>
      <c r="D15" s="2"/>
      <c r="L15" s="1" t="s">
        <v>6</v>
      </c>
      <c r="M15" s="1">
        <v>1</v>
      </c>
      <c r="N15" s="1">
        <v>2</v>
      </c>
      <c r="O15" s="1">
        <v>3</v>
      </c>
    </row>
    <row r="16" spans="1:15" x14ac:dyDescent="0.25">
      <c r="A16" s="1">
        <v>2.4</v>
      </c>
      <c r="B16" s="1">
        <v>0.14699999999999999</v>
      </c>
      <c r="D16" s="2"/>
      <c r="L16" s="1" t="s">
        <v>10</v>
      </c>
      <c r="M16" s="1">
        <v>0.85</v>
      </c>
      <c r="N16" s="1">
        <v>2.61</v>
      </c>
      <c r="O16" s="1">
        <v>0.94</v>
      </c>
    </row>
    <row r="17" spans="1:28" x14ac:dyDescent="0.25">
      <c r="A17" s="1">
        <v>2.6</v>
      </c>
      <c r="B17" s="1">
        <v>0.107</v>
      </c>
      <c r="D17" s="2"/>
      <c r="E17" s="1" t="s">
        <v>3</v>
      </c>
    </row>
    <row r="18" spans="1:28" x14ac:dyDescent="0.25">
      <c r="A18" s="1">
        <v>2.8</v>
      </c>
      <c r="B18" s="1">
        <v>7.6999999999999999E-2</v>
      </c>
      <c r="D18" s="2"/>
      <c r="E18" s="1" t="s">
        <v>4</v>
      </c>
      <c r="F18" s="1">
        <v>0.73</v>
      </c>
      <c r="H18" s="1" t="s">
        <v>8</v>
      </c>
    </row>
    <row r="19" spans="1:28" x14ac:dyDescent="0.25">
      <c r="A19" s="1">
        <v>3</v>
      </c>
      <c r="B19" s="1">
        <v>5.5E-2</v>
      </c>
      <c r="D19" s="2"/>
      <c r="E19" s="1" t="s">
        <v>5</v>
      </c>
      <c r="F19" s="1">
        <v>1989</v>
      </c>
      <c r="H19" s="1" t="s">
        <v>6</v>
      </c>
      <c r="I19" s="1">
        <v>0.15</v>
      </c>
      <c r="J19" s="1">
        <v>0.3</v>
      </c>
      <c r="K19" s="1">
        <v>0.45</v>
      </c>
      <c r="L19" s="1">
        <v>0.6</v>
      </c>
      <c r="M19" s="1">
        <v>0.75</v>
      </c>
      <c r="N19" s="1">
        <v>0.9</v>
      </c>
      <c r="O19" s="1">
        <v>1.05</v>
      </c>
      <c r="P19" s="1">
        <v>1.2</v>
      </c>
      <c r="Q19" s="1">
        <v>1.35</v>
      </c>
      <c r="R19" s="1">
        <v>1.5</v>
      </c>
      <c r="S19" s="1">
        <v>1.65</v>
      </c>
      <c r="T19" s="1">
        <v>1.8</v>
      </c>
      <c r="U19" s="1">
        <v>1.95</v>
      </c>
      <c r="V19" s="1">
        <v>2.1</v>
      </c>
      <c r="W19" s="1">
        <v>2.25</v>
      </c>
      <c r="X19" s="1">
        <v>2.4</v>
      </c>
      <c r="Y19" s="1">
        <v>2.5499999999999998</v>
      </c>
      <c r="Z19" s="1">
        <v>2.7</v>
      </c>
      <c r="AA19" s="1">
        <v>2.85</v>
      </c>
      <c r="AB19" s="1">
        <v>3</v>
      </c>
    </row>
    <row r="20" spans="1:28" x14ac:dyDescent="0.25">
      <c r="A20" s="1">
        <v>3.2</v>
      </c>
      <c r="B20" s="1">
        <v>0.04</v>
      </c>
      <c r="H20" s="1" t="s">
        <v>9</v>
      </c>
      <c r="I20" s="1">
        <f>$M$16*0.15</f>
        <v>0.1275</v>
      </c>
      <c r="J20" s="1">
        <f t="shared" ref="J20:N20" si="0">$M$16*0.15</f>
        <v>0.1275</v>
      </c>
      <c r="K20" s="1">
        <f t="shared" si="0"/>
        <v>0.1275</v>
      </c>
      <c r="L20" s="1">
        <f t="shared" si="0"/>
        <v>0.1275</v>
      </c>
      <c r="M20" s="1">
        <f t="shared" si="0"/>
        <v>0.1275</v>
      </c>
      <c r="N20" s="1">
        <f t="shared" si="0"/>
        <v>0.1275</v>
      </c>
      <c r="O20" s="1">
        <f>0.05*N16+0.1*M16</f>
        <v>0.21550000000000002</v>
      </c>
      <c r="P20" s="1">
        <f>0.15*N16</f>
        <v>0.39149999999999996</v>
      </c>
      <c r="Q20" s="1">
        <f t="shared" ref="K20:AB20" si="1">P20</f>
        <v>0.39149999999999996</v>
      </c>
      <c r="R20" s="1">
        <f t="shared" si="1"/>
        <v>0.39149999999999996</v>
      </c>
      <c r="S20" s="1">
        <f t="shared" si="1"/>
        <v>0.39149999999999996</v>
      </c>
      <c r="T20" s="1">
        <f t="shared" si="1"/>
        <v>0.39149999999999996</v>
      </c>
      <c r="U20" s="1">
        <f t="shared" si="1"/>
        <v>0.39149999999999996</v>
      </c>
      <c r="V20" s="1">
        <f>N16*0.05+O16*0.1</f>
        <v>0.22450000000000001</v>
      </c>
      <c r="W20" s="1">
        <f>0.15*O16</f>
        <v>0.14099999999999999</v>
      </c>
      <c r="X20" s="1">
        <f t="shared" si="1"/>
        <v>0.14099999999999999</v>
      </c>
      <c r="Y20" s="1">
        <f t="shared" si="1"/>
        <v>0.14099999999999999</v>
      </c>
      <c r="Z20" s="1">
        <f t="shared" si="1"/>
        <v>0.14099999999999999</v>
      </c>
      <c r="AA20" s="1">
        <f t="shared" si="1"/>
        <v>0.14099999999999999</v>
      </c>
      <c r="AB20" s="1">
        <f t="shared" si="1"/>
        <v>0.14099999999999999</v>
      </c>
    </row>
    <row r="21" spans="1:28" x14ac:dyDescent="0.25">
      <c r="A21" s="1">
        <v>3.4</v>
      </c>
      <c r="B21" s="1">
        <v>2.9000000000000001E-2</v>
      </c>
      <c r="E21" s="1" t="s">
        <v>6</v>
      </c>
      <c r="F21" s="1" t="s">
        <v>7</v>
      </c>
      <c r="H21" s="1" t="s">
        <v>13</v>
      </c>
      <c r="I21" s="1" t="s">
        <v>11</v>
      </c>
      <c r="J21" s="1" t="s">
        <v>12</v>
      </c>
    </row>
    <row r="22" spans="1:28" x14ac:dyDescent="0.25">
      <c r="A22" s="1">
        <v>3.6</v>
      </c>
      <c r="B22" s="1">
        <v>2.1000000000000001E-2</v>
      </c>
      <c r="E22" s="1">
        <f>A4*$F$18</f>
        <v>0</v>
      </c>
      <c r="F22" s="1">
        <f>B4*$F$19</f>
        <v>0</v>
      </c>
      <c r="H22" s="1">
        <f>SUM(I22:AB22)</f>
        <v>0</v>
      </c>
      <c r="I22" s="1">
        <f>$F22*I$20</f>
        <v>0</v>
      </c>
    </row>
    <row r="23" spans="1:28" x14ac:dyDescent="0.25">
      <c r="A23" s="1">
        <v>3.8</v>
      </c>
      <c r="B23" s="1">
        <v>1.4999999999999999E-2</v>
      </c>
      <c r="E23" s="4">
        <f>A5*$F$18</f>
        <v>0.14599999999999999</v>
      </c>
      <c r="F23" s="1">
        <f>B5*$F$19</f>
        <v>198.9</v>
      </c>
      <c r="H23" s="1">
        <f>SUM(I23:AB23)</f>
        <v>25.359750000000002</v>
      </c>
      <c r="I23" s="1">
        <f t="shared" ref="I23:I77" si="2">$F23*I$20</f>
        <v>25.359750000000002</v>
      </c>
      <c r="J23" s="1">
        <f>$F22*J$20</f>
        <v>0</v>
      </c>
    </row>
    <row r="24" spans="1:28" x14ac:dyDescent="0.25">
      <c r="A24" s="1">
        <v>4</v>
      </c>
      <c r="B24" s="1">
        <v>1.0999999999999999E-2</v>
      </c>
      <c r="E24" s="4">
        <f t="shared" ref="E23:E47" si="3">A6*$F$18</f>
        <v>0.29199999999999998</v>
      </c>
      <c r="F24" s="1">
        <f t="shared" ref="F23:F57" si="4">B6*$F$19</f>
        <v>616.59</v>
      </c>
      <c r="H24" s="1">
        <f t="shared" ref="H23:H55" si="5">SUM(I24:AB24)</f>
        <v>103.97497500000001</v>
      </c>
      <c r="I24" s="1">
        <f t="shared" si="2"/>
        <v>78.615225000000009</v>
      </c>
      <c r="J24" s="1">
        <f>$F23*J$20</f>
        <v>25.359750000000002</v>
      </c>
      <c r="K24" s="1">
        <f>$F22*K$20</f>
        <v>0</v>
      </c>
    </row>
    <row r="25" spans="1:28" x14ac:dyDescent="0.25">
      <c r="A25" s="3">
        <v>4.2</v>
      </c>
      <c r="B25" s="3">
        <f>0.8*B24</f>
        <v>8.8000000000000005E-3</v>
      </c>
      <c r="E25" s="4">
        <f t="shared" si="3"/>
        <v>0.438</v>
      </c>
      <c r="F25" s="1">
        <f t="shared" si="4"/>
        <v>1312.74</v>
      </c>
      <c r="H25" s="1">
        <f t="shared" si="5"/>
        <v>271.34932500000002</v>
      </c>
      <c r="I25" s="1">
        <f t="shared" si="2"/>
        <v>167.37434999999999</v>
      </c>
      <c r="J25" s="1">
        <f t="shared" ref="J24:J77" si="6">$F24*J$20</f>
        <v>78.615225000000009</v>
      </c>
      <c r="K25" s="1">
        <f>$F23*K$20</f>
        <v>25.359750000000002</v>
      </c>
      <c r="L25" s="1">
        <f>$F22*L$20</f>
        <v>0</v>
      </c>
    </row>
    <row r="26" spans="1:28" x14ac:dyDescent="0.25">
      <c r="A26" s="3">
        <v>4.4000000000000004</v>
      </c>
      <c r="B26" s="3">
        <f>0.6*B24</f>
        <v>6.5999999999999991E-3</v>
      </c>
      <c r="E26" s="4">
        <f t="shared" si="3"/>
        <v>0.58399999999999996</v>
      </c>
      <c r="F26" s="1">
        <f t="shared" si="4"/>
        <v>1849.7700000000002</v>
      </c>
      <c r="H26" s="1">
        <f t="shared" si="5"/>
        <v>507.19500000000005</v>
      </c>
      <c r="I26" s="1">
        <f t="shared" si="2"/>
        <v>235.84567500000003</v>
      </c>
      <c r="J26" s="1">
        <f t="shared" si="6"/>
        <v>167.37434999999999</v>
      </c>
      <c r="K26" s="1">
        <f t="shared" ref="K25:K77" si="7">$F24*K$20</f>
        <v>78.615225000000009</v>
      </c>
      <c r="L26" s="1">
        <f t="shared" ref="L26:L77" si="8">$F23*L$20</f>
        <v>25.359750000000002</v>
      </c>
      <c r="M26" s="1">
        <f>$F22*M$20</f>
        <v>0</v>
      </c>
    </row>
    <row r="27" spans="1:28" x14ac:dyDescent="0.25">
      <c r="A27" s="3">
        <v>4.5999999999999996</v>
      </c>
      <c r="B27" s="3">
        <f>0.4*B24</f>
        <v>4.4000000000000003E-3</v>
      </c>
      <c r="E27" s="4">
        <f t="shared" si="3"/>
        <v>0.73</v>
      </c>
      <c r="F27" s="1">
        <f t="shared" si="4"/>
        <v>1989</v>
      </c>
      <c r="H27" s="1">
        <f t="shared" ref="H27:H41" si="9">SUM(I27:AB27)</f>
        <v>760.7924999999999</v>
      </c>
      <c r="I27" s="1">
        <f t="shared" si="2"/>
        <v>253.5975</v>
      </c>
      <c r="J27" s="1">
        <f t="shared" si="6"/>
        <v>235.84567500000003</v>
      </c>
      <c r="K27" s="1">
        <f t="shared" si="7"/>
        <v>167.37434999999999</v>
      </c>
      <c r="L27" s="1">
        <f t="shared" si="8"/>
        <v>78.615225000000009</v>
      </c>
      <c r="M27" s="1">
        <f t="shared" ref="M27:M77" si="10">$F23*M$20</f>
        <v>25.359750000000002</v>
      </c>
      <c r="N27" s="1">
        <f>$F22*N$20</f>
        <v>0</v>
      </c>
    </row>
    <row r="28" spans="1:28" x14ac:dyDescent="0.25">
      <c r="A28" s="3">
        <v>4.8</v>
      </c>
      <c r="B28" s="3">
        <f>0.2*B24</f>
        <v>2.2000000000000001E-3</v>
      </c>
      <c r="E28" s="4">
        <f t="shared" si="3"/>
        <v>0.876</v>
      </c>
      <c r="F28" s="1">
        <f t="shared" si="4"/>
        <v>1849.7700000000002</v>
      </c>
      <c r="H28" s="1">
        <f t="shared" si="9"/>
        <v>996.63817499999993</v>
      </c>
      <c r="I28" s="1">
        <f t="shared" si="2"/>
        <v>235.84567500000003</v>
      </c>
      <c r="J28" s="1">
        <f t="shared" si="6"/>
        <v>253.5975</v>
      </c>
      <c r="K28" s="1">
        <f t="shared" si="7"/>
        <v>235.84567500000003</v>
      </c>
      <c r="L28" s="1">
        <f t="shared" si="8"/>
        <v>167.37434999999999</v>
      </c>
      <c r="M28" s="1">
        <f t="shared" si="10"/>
        <v>78.615225000000009</v>
      </c>
      <c r="N28" s="1">
        <f t="shared" ref="N28:N77" si="11">$F23*N$20</f>
        <v>25.359750000000002</v>
      </c>
      <c r="O28" s="1">
        <f>$F22*O$20</f>
        <v>0</v>
      </c>
    </row>
    <row r="29" spans="1:28" x14ac:dyDescent="0.25">
      <c r="A29" s="3">
        <v>5</v>
      </c>
      <c r="B29" s="3">
        <v>0</v>
      </c>
      <c r="E29" s="4">
        <f t="shared" si="3"/>
        <v>1.022</v>
      </c>
      <c r="F29" s="1">
        <f t="shared" si="4"/>
        <v>1551.42</v>
      </c>
      <c r="H29" s="1">
        <f t="shared" si="9"/>
        <v>1211.9474250000001</v>
      </c>
      <c r="I29" s="1">
        <f t="shared" si="2"/>
        <v>197.80605</v>
      </c>
      <c r="J29" s="1">
        <f t="shared" si="6"/>
        <v>235.84567500000003</v>
      </c>
      <c r="K29" s="1">
        <f t="shared" si="7"/>
        <v>253.5975</v>
      </c>
      <c r="L29" s="1">
        <f t="shared" si="8"/>
        <v>235.84567500000003</v>
      </c>
      <c r="M29" s="1">
        <f t="shared" si="10"/>
        <v>167.37434999999999</v>
      </c>
      <c r="N29" s="1">
        <f t="shared" si="11"/>
        <v>78.615225000000009</v>
      </c>
      <c r="O29" s="1">
        <f t="shared" ref="O29:O77" si="12">$F23*O$20</f>
        <v>42.862950000000005</v>
      </c>
      <c r="P29" s="1">
        <f>$F22*P$20</f>
        <v>0</v>
      </c>
    </row>
    <row r="30" spans="1:28" x14ac:dyDescent="0.25">
      <c r="E30" s="4">
        <f t="shared" si="3"/>
        <v>1.1679999999999999</v>
      </c>
      <c r="F30" s="1">
        <f t="shared" si="4"/>
        <v>1113.8400000000001</v>
      </c>
      <c r="H30" s="1">
        <f t="shared" si="9"/>
        <v>1443.228345</v>
      </c>
      <c r="I30" s="1">
        <f t="shared" si="2"/>
        <v>142.01460000000003</v>
      </c>
      <c r="J30" s="1">
        <f t="shared" si="6"/>
        <v>197.80605</v>
      </c>
      <c r="K30" s="1">
        <f t="shared" si="7"/>
        <v>235.84567500000003</v>
      </c>
      <c r="L30" s="1">
        <f t="shared" si="8"/>
        <v>253.5975</v>
      </c>
      <c r="M30" s="1">
        <f t="shared" si="10"/>
        <v>235.84567500000003</v>
      </c>
      <c r="N30" s="1">
        <f t="shared" si="11"/>
        <v>167.37434999999999</v>
      </c>
      <c r="O30" s="1">
        <f t="shared" si="12"/>
        <v>132.87514500000003</v>
      </c>
      <c r="P30" s="1">
        <f t="shared" ref="P30:P77" si="13">$F23*P$20</f>
        <v>77.869349999999997</v>
      </c>
      <c r="Q30" s="1">
        <f>$F22*Q$20</f>
        <v>0</v>
      </c>
    </row>
    <row r="31" spans="1:28" x14ac:dyDescent="0.25">
      <c r="E31" s="4">
        <f t="shared" si="3"/>
        <v>1.3140000000000001</v>
      </c>
      <c r="F31" s="1">
        <f t="shared" si="4"/>
        <v>775.71</v>
      </c>
      <c r="H31" s="1">
        <f t="shared" si="9"/>
        <v>1766.1723299999999</v>
      </c>
      <c r="I31" s="1">
        <f t="shared" si="2"/>
        <v>98.903025</v>
      </c>
      <c r="J31" s="1">
        <f t="shared" si="6"/>
        <v>142.01460000000003</v>
      </c>
      <c r="K31" s="1">
        <f t="shared" si="7"/>
        <v>197.80605</v>
      </c>
      <c r="L31" s="1">
        <f t="shared" si="8"/>
        <v>235.84567500000003</v>
      </c>
      <c r="M31" s="1">
        <f t="shared" si="10"/>
        <v>253.5975</v>
      </c>
      <c r="N31" s="1">
        <f t="shared" si="11"/>
        <v>235.84567500000003</v>
      </c>
      <c r="O31" s="1">
        <f t="shared" si="12"/>
        <v>282.89547000000005</v>
      </c>
      <c r="P31" s="1">
        <f t="shared" si="13"/>
        <v>241.39498499999999</v>
      </c>
      <c r="Q31" s="1">
        <f t="shared" ref="Q31:Q77" si="14">$F23*Q$20</f>
        <v>77.869349999999997</v>
      </c>
      <c r="R31" s="1">
        <f>$F22*R$20</f>
        <v>0</v>
      </c>
    </row>
    <row r="32" spans="1:28" x14ac:dyDescent="0.25">
      <c r="E32" s="4">
        <f t="shared" si="3"/>
        <v>1.46</v>
      </c>
      <c r="F32" s="1">
        <f t="shared" si="4"/>
        <v>556.92000000000007</v>
      </c>
      <c r="H32" s="1">
        <f t="shared" si="9"/>
        <v>2231.0016300000002</v>
      </c>
      <c r="I32" s="1">
        <f t="shared" si="2"/>
        <v>71.007300000000015</v>
      </c>
      <c r="J32" s="1">
        <f t="shared" si="6"/>
        <v>98.903025</v>
      </c>
      <c r="K32" s="1">
        <f t="shared" si="7"/>
        <v>142.01460000000003</v>
      </c>
      <c r="L32" s="1">
        <f t="shared" si="8"/>
        <v>197.80605</v>
      </c>
      <c r="M32" s="1">
        <f t="shared" si="10"/>
        <v>235.84567500000003</v>
      </c>
      <c r="N32" s="1">
        <f t="shared" si="11"/>
        <v>253.5975</v>
      </c>
      <c r="O32" s="1">
        <f t="shared" si="12"/>
        <v>398.6254350000001</v>
      </c>
      <c r="P32" s="1">
        <f t="shared" si="13"/>
        <v>513.93770999999992</v>
      </c>
      <c r="Q32" s="1">
        <f t="shared" si="14"/>
        <v>241.39498499999999</v>
      </c>
      <c r="R32" s="1">
        <f t="shared" ref="R32:R77" si="15">$F23*R$20</f>
        <v>77.869349999999997</v>
      </c>
      <c r="S32" s="1">
        <f>$F22*S$20</f>
        <v>0</v>
      </c>
    </row>
    <row r="33" spans="5:28" x14ac:dyDescent="0.25">
      <c r="E33" s="4">
        <f t="shared" si="3"/>
        <v>1.6060000000000001</v>
      </c>
      <c r="F33" s="1">
        <f t="shared" si="4"/>
        <v>411.72299999999996</v>
      </c>
      <c r="H33" s="1">
        <f t="shared" si="9"/>
        <v>2784.0878325000003</v>
      </c>
      <c r="I33" s="1">
        <f t="shared" si="2"/>
        <v>52.494682499999996</v>
      </c>
      <c r="J33" s="1">
        <f t="shared" si="6"/>
        <v>71.007300000000015</v>
      </c>
      <c r="K33" s="1">
        <f t="shared" si="7"/>
        <v>98.903025</v>
      </c>
      <c r="L33" s="1">
        <f t="shared" si="8"/>
        <v>142.01460000000003</v>
      </c>
      <c r="M33" s="1">
        <f t="shared" si="10"/>
        <v>197.80605</v>
      </c>
      <c r="N33" s="1">
        <f t="shared" si="11"/>
        <v>235.84567500000003</v>
      </c>
      <c r="O33" s="1">
        <f t="shared" si="12"/>
        <v>428.62950000000006</v>
      </c>
      <c r="P33" s="1">
        <f t="shared" si="13"/>
        <v>724.18495500000006</v>
      </c>
      <c r="Q33" s="1">
        <f t="shared" si="14"/>
        <v>513.93770999999992</v>
      </c>
      <c r="R33" s="1">
        <f t="shared" si="15"/>
        <v>241.39498499999999</v>
      </c>
      <c r="S33" s="1">
        <f t="shared" ref="S33:S77" si="16">$F23*S$20</f>
        <v>77.869349999999997</v>
      </c>
      <c r="T33" s="1">
        <f>$F22*T$20</f>
        <v>0</v>
      </c>
    </row>
    <row r="34" spans="5:28" x14ac:dyDescent="0.25">
      <c r="E34" s="4">
        <f t="shared" si="3"/>
        <v>1.752</v>
      </c>
      <c r="F34" s="1">
        <f t="shared" si="4"/>
        <v>292.38299999999998</v>
      </c>
      <c r="H34" s="1">
        <f t="shared" si="9"/>
        <v>3334.2104250000002</v>
      </c>
      <c r="I34" s="1">
        <f t="shared" si="2"/>
        <v>37.2788325</v>
      </c>
      <c r="J34" s="1">
        <f t="shared" si="6"/>
        <v>52.494682499999996</v>
      </c>
      <c r="K34" s="1">
        <f t="shared" si="7"/>
        <v>71.007300000000015</v>
      </c>
      <c r="L34" s="1">
        <f t="shared" si="8"/>
        <v>98.903025</v>
      </c>
      <c r="M34" s="1">
        <f t="shared" si="10"/>
        <v>142.01460000000003</v>
      </c>
      <c r="N34" s="1">
        <f t="shared" si="11"/>
        <v>197.80605</v>
      </c>
      <c r="O34" s="1">
        <f t="shared" si="12"/>
        <v>398.6254350000001</v>
      </c>
      <c r="P34" s="1">
        <f t="shared" si="13"/>
        <v>778.69349999999997</v>
      </c>
      <c r="Q34" s="1">
        <f t="shared" si="14"/>
        <v>724.18495500000006</v>
      </c>
      <c r="R34" s="1">
        <f t="shared" si="15"/>
        <v>513.93770999999992</v>
      </c>
      <c r="S34" s="1">
        <f t="shared" si="16"/>
        <v>241.39498499999999</v>
      </c>
      <c r="T34" s="1">
        <f t="shared" ref="T34:T77" si="17">$F23*T$20</f>
        <v>77.869349999999997</v>
      </c>
      <c r="U34" s="1">
        <f>$F22*U$20</f>
        <v>0</v>
      </c>
    </row>
    <row r="35" spans="5:28" x14ac:dyDescent="0.25">
      <c r="E35" s="4">
        <f t="shared" si="3"/>
        <v>1.8979999999999999</v>
      </c>
      <c r="F35" s="1">
        <f t="shared" si="4"/>
        <v>212.82300000000001</v>
      </c>
      <c r="H35" s="1">
        <f t="shared" si="9"/>
        <v>3823.4298374999998</v>
      </c>
      <c r="I35" s="1">
        <f t="shared" si="2"/>
        <v>27.134932500000001</v>
      </c>
      <c r="J35" s="1">
        <f t="shared" si="6"/>
        <v>37.2788325</v>
      </c>
      <c r="K35" s="1">
        <f t="shared" si="7"/>
        <v>52.494682499999996</v>
      </c>
      <c r="L35" s="1">
        <f t="shared" si="8"/>
        <v>71.007300000000015</v>
      </c>
      <c r="M35" s="1">
        <f t="shared" si="10"/>
        <v>98.903025</v>
      </c>
      <c r="N35" s="1">
        <f t="shared" si="11"/>
        <v>142.01460000000003</v>
      </c>
      <c r="O35" s="1">
        <f t="shared" si="12"/>
        <v>334.33101000000005</v>
      </c>
      <c r="P35" s="1">
        <f t="shared" si="13"/>
        <v>724.18495500000006</v>
      </c>
      <c r="Q35" s="1">
        <f t="shared" si="14"/>
        <v>778.69349999999997</v>
      </c>
      <c r="R35" s="1">
        <f t="shared" si="15"/>
        <v>724.18495500000006</v>
      </c>
      <c r="S35" s="1">
        <f t="shared" si="16"/>
        <v>513.93770999999992</v>
      </c>
      <c r="T35" s="1">
        <f t="shared" si="17"/>
        <v>241.39498499999999</v>
      </c>
      <c r="U35" s="1">
        <f t="shared" ref="U35:U77" si="18">$F23*U$20</f>
        <v>77.869349999999997</v>
      </c>
      <c r="V35" s="1">
        <f>$F22*V$20</f>
        <v>0</v>
      </c>
    </row>
    <row r="36" spans="5:28" x14ac:dyDescent="0.25">
      <c r="E36" s="4">
        <f t="shared" si="3"/>
        <v>2.044</v>
      </c>
      <c r="F36" s="1">
        <f t="shared" si="4"/>
        <v>153.15299999999999</v>
      </c>
      <c r="H36" s="1">
        <f t="shared" si="9"/>
        <v>4180.8083850000003</v>
      </c>
      <c r="I36" s="1">
        <f t="shared" si="2"/>
        <v>19.5270075</v>
      </c>
      <c r="J36" s="1">
        <f t="shared" si="6"/>
        <v>27.134932500000001</v>
      </c>
      <c r="K36" s="1">
        <f t="shared" si="7"/>
        <v>37.2788325</v>
      </c>
      <c r="L36" s="1">
        <f t="shared" si="8"/>
        <v>52.494682499999996</v>
      </c>
      <c r="M36" s="1">
        <f t="shared" si="10"/>
        <v>71.007300000000015</v>
      </c>
      <c r="N36" s="1">
        <f t="shared" si="11"/>
        <v>98.903025</v>
      </c>
      <c r="O36" s="1">
        <f t="shared" si="12"/>
        <v>240.03252000000006</v>
      </c>
      <c r="P36" s="1">
        <f t="shared" si="13"/>
        <v>607.38092999999992</v>
      </c>
      <c r="Q36" s="1">
        <f t="shared" si="14"/>
        <v>724.18495500000006</v>
      </c>
      <c r="R36" s="1">
        <f t="shared" si="15"/>
        <v>778.69349999999997</v>
      </c>
      <c r="S36" s="1">
        <f t="shared" si="16"/>
        <v>724.18495500000006</v>
      </c>
      <c r="T36" s="1">
        <f t="shared" si="17"/>
        <v>513.93770999999992</v>
      </c>
      <c r="U36" s="1">
        <f t="shared" si="18"/>
        <v>241.39498499999999</v>
      </c>
      <c r="V36" s="1">
        <f t="shared" ref="V36:V77" si="19">$F23*V$20</f>
        <v>44.65305</v>
      </c>
      <c r="W36" s="1">
        <f>$F22*W$20</f>
        <v>0</v>
      </c>
    </row>
    <row r="37" spans="5:28" x14ac:dyDescent="0.25">
      <c r="E37" s="4">
        <f t="shared" si="3"/>
        <v>2.19</v>
      </c>
      <c r="F37" s="1">
        <f t="shared" si="4"/>
        <v>109.395</v>
      </c>
      <c r="H37" s="1">
        <f t="shared" si="9"/>
        <v>4339.4758874999998</v>
      </c>
      <c r="I37" s="1">
        <f t="shared" si="2"/>
        <v>13.947862499999999</v>
      </c>
      <c r="J37" s="1">
        <f t="shared" si="6"/>
        <v>19.5270075</v>
      </c>
      <c r="K37" s="1">
        <f t="shared" si="7"/>
        <v>27.134932500000001</v>
      </c>
      <c r="L37" s="1">
        <f t="shared" si="8"/>
        <v>37.2788325</v>
      </c>
      <c r="M37" s="1">
        <f t="shared" si="10"/>
        <v>52.494682499999996</v>
      </c>
      <c r="N37" s="1">
        <f t="shared" si="11"/>
        <v>71.007300000000015</v>
      </c>
      <c r="O37" s="1">
        <f t="shared" si="12"/>
        <v>167.16550500000002</v>
      </c>
      <c r="P37" s="1">
        <f t="shared" si="13"/>
        <v>436.06835999999998</v>
      </c>
      <c r="Q37" s="1">
        <f t="shared" si="14"/>
        <v>607.38092999999992</v>
      </c>
      <c r="R37" s="1">
        <f t="shared" si="15"/>
        <v>724.18495500000006</v>
      </c>
      <c r="S37" s="1">
        <f t="shared" si="16"/>
        <v>778.69349999999997</v>
      </c>
      <c r="T37" s="1">
        <f t="shared" si="17"/>
        <v>724.18495500000006</v>
      </c>
      <c r="U37" s="1">
        <f t="shared" si="18"/>
        <v>513.93770999999992</v>
      </c>
      <c r="V37" s="1">
        <f t="shared" si="19"/>
        <v>138.42445500000002</v>
      </c>
      <c r="W37" s="1">
        <f t="shared" ref="W37:W77" si="20">$F23*W$20</f>
        <v>28.044899999999998</v>
      </c>
      <c r="X37" s="1">
        <f>$F22*X$20</f>
        <v>0</v>
      </c>
    </row>
    <row r="38" spans="5:28" x14ac:dyDescent="0.25">
      <c r="E38" s="4">
        <f t="shared" si="3"/>
        <v>2.3359999999999999</v>
      </c>
      <c r="F38" s="1">
        <f t="shared" si="4"/>
        <v>79.56</v>
      </c>
      <c r="H38" s="1">
        <f t="shared" si="9"/>
        <v>4264.4408625000005</v>
      </c>
      <c r="I38" s="1">
        <f t="shared" si="2"/>
        <v>10.1439</v>
      </c>
      <c r="J38" s="1">
        <f t="shared" si="6"/>
        <v>13.947862499999999</v>
      </c>
      <c r="K38" s="1">
        <f t="shared" si="7"/>
        <v>19.5270075</v>
      </c>
      <c r="L38" s="1">
        <f t="shared" si="8"/>
        <v>27.134932500000001</v>
      </c>
      <c r="M38" s="1">
        <f t="shared" si="10"/>
        <v>37.2788325</v>
      </c>
      <c r="N38" s="1">
        <f t="shared" si="11"/>
        <v>52.494682499999996</v>
      </c>
      <c r="O38" s="1">
        <f t="shared" si="12"/>
        <v>120.01626000000003</v>
      </c>
      <c r="P38" s="1">
        <f t="shared" si="13"/>
        <v>303.69046499999996</v>
      </c>
      <c r="Q38" s="1">
        <f t="shared" si="14"/>
        <v>436.06835999999998</v>
      </c>
      <c r="R38" s="1">
        <f t="shared" si="15"/>
        <v>607.38092999999992</v>
      </c>
      <c r="S38" s="1">
        <f t="shared" si="16"/>
        <v>724.18495500000006</v>
      </c>
      <c r="T38" s="1">
        <f t="shared" si="17"/>
        <v>778.69349999999997</v>
      </c>
      <c r="U38" s="1">
        <f t="shared" si="18"/>
        <v>724.18495500000006</v>
      </c>
      <c r="V38" s="1">
        <f t="shared" si="19"/>
        <v>294.71012999999999</v>
      </c>
      <c r="W38" s="1">
        <f t="shared" si="20"/>
        <v>86.939189999999996</v>
      </c>
      <c r="X38" s="1">
        <f t="shared" ref="X38:X77" si="21">$F23*X$20</f>
        <v>28.044899999999998</v>
      </c>
      <c r="Y38" s="1">
        <f>$F22*Y$20</f>
        <v>0</v>
      </c>
    </row>
    <row r="39" spans="5:28" x14ac:dyDescent="0.25">
      <c r="E39" s="4">
        <f t="shared" si="3"/>
        <v>2.4819999999999998</v>
      </c>
      <c r="F39" s="1">
        <f t="shared" si="4"/>
        <v>57.681000000000004</v>
      </c>
      <c r="H39" s="1">
        <f t="shared" si="9"/>
        <v>3987.519354</v>
      </c>
      <c r="I39" s="1">
        <f t="shared" si="2"/>
        <v>7.354327500000001</v>
      </c>
      <c r="J39" s="1">
        <f t="shared" si="6"/>
        <v>10.1439</v>
      </c>
      <c r="K39" s="1">
        <f t="shared" si="7"/>
        <v>13.947862499999999</v>
      </c>
      <c r="L39" s="1">
        <f t="shared" si="8"/>
        <v>19.5270075</v>
      </c>
      <c r="M39" s="1">
        <f t="shared" si="10"/>
        <v>27.134932500000001</v>
      </c>
      <c r="N39" s="1">
        <f t="shared" si="11"/>
        <v>37.2788325</v>
      </c>
      <c r="O39" s="1">
        <f t="shared" si="12"/>
        <v>88.726306500000007</v>
      </c>
      <c r="P39" s="1">
        <f t="shared" si="13"/>
        <v>218.03417999999999</v>
      </c>
      <c r="Q39" s="1">
        <f t="shared" si="14"/>
        <v>303.69046499999996</v>
      </c>
      <c r="R39" s="1">
        <f t="shared" si="15"/>
        <v>436.06835999999998</v>
      </c>
      <c r="S39" s="1">
        <f t="shared" si="16"/>
        <v>607.38092999999992</v>
      </c>
      <c r="T39" s="1">
        <f t="shared" si="17"/>
        <v>724.18495500000006</v>
      </c>
      <c r="U39" s="1">
        <f t="shared" si="18"/>
        <v>778.69349999999997</v>
      </c>
      <c r="V39" s="1">
        <f t="shared" si="19"/>
        <v>415.27336500000007</v>
      </c>
      <c r="W39" s="1">
        <f t="shared" si="20"/>
        <v>185.09633999999997</v>
      </c>
      <c r="X39" s="1">
        <f t="shared" si="21"/>
        <v>86.939189999999996</v>
      </c>
      <c r="Y39" s="1">
        <f t="shared" ref="Y39:Y77" si="22">$F23*Y$20</f>
        <v>28.044899999999998</v>
      </c>
      <c r="Z39" s="1">
        <f>$F22*Z$20</f>
        <v>0</v>
      </c>
    </row>
    <row r="40" spans="5:28" x14ac:dyDescent="0.25">
      <c r="E40" s="4">
        <f t="shared" si="3"/>
        <v>2.6280000000000001</v>
      </c>
      <c r="F40" s="1">
        <f t="shared" si="4"/>
        <v>41.769000000000005</v>
      </c>
      <c r="H40" s="1">
        <f t="shared" si="9"/>
        <v>3604.4190585000001</v>
      </c>
      <c r="I40" s="1">
        <f t="shared" si="2"/>
        <v>5.3255475000000008</v>
      </c>
      <c r="J40" s="1">
        <f t="shared" si="6"/>
        <v>7.354327500000001</v>
      </c>
      <c r="K40" s="1">
        <f t="shared" si="7"/>
        <v>10.1439</v>
      </c>
      <c r="L40" s="1">
        <f t="shared" si="8"/>
        <v>13.947862499999999</v>
      </c>
      <c r="M40" s="1">
        <f t="shared" si="10"/>
        <v>19.5270075</v>
      </c>
      <c r="N40" s="1">
        <f t="shared" si="11"/>
        <v>27.134932500000001</v>
      </c>
      <c r="O40" s="1">
        <f t="shared" si="12"/>
        <v>63.008536500000005</v>
      </c>
      <c r="P40" s="1">
        <f t="shared" si="13"/>
        <v>161.18955449999996</v>
      </c>
      <c r="Q40" s="1">
        <f t="shared" si="14"/>
        <v>218.03417999999999</v>
      </c>
      <c r="R40" s="1">
        <f t="shared" si="15"/>
        <v>303.69046499999996</v>
      </c>
      <c r="S40" s="1">
        <f t="shared" si="16"/>
        <v>436.06835999999998</v>
      </c>
      <c r="T40" s="1">
        <f t="shared" si="17"/>
        <v>607.38092999999992</v>
      </c>
      <c r="U40" s="1">
        <f t="shared" si="18"/>
        <v>724.18495500000006</v>
      </c>
      <c r="V40" s="1">
        <f t="shared" si="19"/>
        <v>446.53050000000002</v>
      </c>
      <c r="W40" s="1">
        <f t="shared" si="20"/>
        <v>260.81756999999999</v>
      </c>
      <c r="X40" s="1">
        <f t="shared" si="21"/>
        <v>185.09633999999997</v>
      </c>
      <c r="Y40" s="1">
        <f t="shared" si="22"/>
        <v>86.939189999999996</v>
      </c>
      <c r="Z40" s="1">
        <f t="shared" ref="Z40:Z77" si="23">$F23*Z$20</f>
        <v>28.044899999999998</v>
      </c>
      <c r="AA40" s="1">
        <f>$F22*AA$20</f>
        <v>0</v>
      </c>
    </row>
    <row r="41" spans="5:28" x14ac:dyDescent="0.25">
      <c r="E41" s="4">
        <f t="shared" si="3"/>
        <v>2.774</v>
      </c>
      <c r="F41" s="1">
        <f t="shared" si="4"/>
        <v>29.834999999999997</v>
      </c>
      <c r="H41" s="1">
        <f t="shared" si="9"/>
        <v>3203.4177629999999</v>
      </c>
      <c r="I41" s="1">
        <f t="shared" si="2"/>
        <v>3.8039624999999999</v>
      </c>
      <c r="J41" s="1">
        <f t="shared" si="6"/>
        <v>5.3255475000000008</v>
      </c>
      <c r="K41" s="1">
        <f t="shared" si="7"/>
        <v>7.354327500000001</v>
      </c>
      <c r="L41" s="1">
        <f t="shared" si="8"/>
        <v>10.1439</v>
      </c>
      <c r="M41" s="1">
        <f t="shared" si="10"/>
        <v>13.947862499999999</v>
      </c>
      <c r="N41" s="1">
        <f t="shared" si="11"/>
        <v>19.5270075</v>
      </c>
      <c r="O41" s="1">
        <f t="shared" si="12"/>
        <v>45.863356500000009</v>
      </c>
      <c r="P41" s="1">
        <f t="shared" si="13"/>
        <v>114.46794449999999</v>
      </c>
      <c r="Q41" s="1">
        <f t="shared" si="14"/>
        <v>161.18955449999996</v>
      </c>
      <c r="R41" s="1">
        <f t="shared" si="15"/>
        <v>218.03417999999999</v>
      </c>
      <c r="S41" s="1">
        <f t="shared" si="16"/>
        <v>303.69046499999996</v>
      </c>
      <c r="T41" s="1">
        <f t="shared" si="17"/>
        <v>436.06835999999998</v>
      </c>
      <c r="U41" s="1">
        <f t="shared" si="18"/>
        <v>607.38092999999992</v>
      </c>
      <c r="V41" s="1">
        <f t="shared" si="19"/>
        <v>415.27336500000007</v>
      </c>
      <c r="W41" s="1">
        <f t="shared" si="20"/>
        <v>280.44899999999996</v>
      </c>
      <c r="X41" s="1">
        <f t="shared" si="21"/>
        <v>260.81756999999999</v>
      </c>
      <c r="Y41" s="1">
        <f t="shared" si="22"/>
        <v>185.09633999999997</v>
      </c>
      <c r="Z41" s="1">
        <f t="shared" si="23"/>
        <v>86.939189999999996</v>
      </c>
      <c r="AA41" s="1">
        <f t="shared" ref="AA41:AA77" si="24">$F23*AA$20</f>
        <v>28.044899999999998</v>
      </c>
      <c r="AB41" s="1">
        <f>$F22*AB$20</f>
        <v>0</v>
      </c>
    </row>
    <row r="42" spans="5:28" x14ac:dyDescent="0.25">
      <c r="E42" s="4">
        <f t="shared" si="3"/>
        <v>2.92</v>
      </c>
      <c r="F42" s="1">
        <f t="shared" si="4"/>
        <v>21.878999999999998</v>
      </c>
      <c r="H42" s="1">
        <f t="shared" si="5"/>
        <v>2843.5987124999997</v>
      </c>
      <c r="I42" s="1">
        <f t="shared" si="2"/>
        <v>2.7895724999999998</v>
      </c>
      <c r="J42" s="1">
        <f t="shared" si="6"/>
        <v>3.8039624999999999</v>
      </c>
      <c r="K42" s="1">
        <f t="shared" si="7"/>
        <v>5.3255475000000008</v>
      </c>
      <c r="L42" s="1">
        <f t="shared" si="8"/>
        <v>7.354327500000001</v>
      </c>
      <c r="M42" s="1">
        <f t="shared" si="10"/>
        <v>10.1439</v>
      </c>
      <c r="N42" s="1">
        <f t="shared" si="11"/>
        <v>13.947862499999999</v>
      </c>
      <c r="O42" s="1">
        <f t="shared" si="12"/>
        <v>33.004471500000001</v>
      </c>
      <c r="P42" s="1">
        <f t="shared" si="13"/>
        <v>83.320204499999988</v>
      </c>
      <c r="Q42" s="1">
        <f t="shared" si="14"/>
        <v>114.46794449999999</v>
      </c>
      <c r="R42" s="1">
        <f t="shared" si="15"/>
        <v>161.18955449999996</v>
      </c>
      <c r="S42" s="1">
        <f t="shared" si="16"/>
        <v>218.03417999999999</v>
      </c>
      <c r="T42" s="1">
        <f t="shared" si="17"/>
        <v>303.69046499999996</v>
      </c>
      <c r="U42" s="1">
        <f t="shared" si="18"/>
        <v>436.06835999999998</v>
      </c>
      <c r="V42" s="1">
        <f t="shared" si="19"/>
        <v>348.29379</v>
      </c>
      <c r="W42" s="1">
        <f t="shared" si="20"/>
        <v>260.81756999999999</v>
      </c>
      <c r="X42" s="1">
        <f t="shared" si="21"/>
        <v>280.44899999999996</v>
      </c>
      <c r="Y42" s="1">
        <f t="shared" si="22"/>
        <v>260.81756999999999</v>
      </c>
      <c r="Z42" s="1">
        <f t="shared" si="23"/>
        <v>185.09633999999997</v>
      </c>
      <c r="AA42" s="1">
        <f t="shared" si="24"/>
        <v>86.939189999999996</v>
      </c>
      <c r="AB42" s="1">
        <f t="shared" ref="AB42:AB77" si="25">$F23*AB$20</f>
        <v>28.044899999999998</v>
      </c>
    </row>
    <row r="43" spans="5:28" x14ac:dyDescent="0.25">
      <c r="E43" s="4">
        <f t="shared" si="3"/>
        <v>3.0659999999999998</v>
      </c>
      <c r="F43" s="1">
        <f t="shared" si="4"/>
        <v>17.5032</v>
      </c>
      <c r="H43" s="1">
        <f t="shared" si="5"/>
        <v>2538.8123085000002</v>
      </c>
      <c r="I43" s="1">
        <f t="shared" si="2"/>
        <v>2.2316579999999999</v>
      </c>
      <c r="J43" s="1">
        <f t="shared" si="6"/>
        <v>2.7895724999999998</v>
      </c>
      <c r="K43" s="1">
        <f t="shared" si="7"/>
        <v>3.8039624999999999</v>
      </c>
      <c r="L43" s="1">
        <f t="shared" si="8"/>
        <v>5.3255475000000008</v>
      </c>
      <c r="M43" s="1">
        <f t="shared" si="10"/>
        <v>7.354327500000001</v>
      </c>
      <c r="N43" s="1">
        <f t="shared" si="11"/>
        <v>10.1439</v>
      </c>
      <c r="O43" s="1">
        <f t="shared" si="12"/>
        <v>23.5746225</v>
      </c>
      <c r="P43" s="1">
        <f t="shared" si="13"/>
        <v>59.959399499999989</v>
      </c>
      <c r="Q43" s="1">
        <f t="shared" si="14"/>
        <v>83.320204499999988</v>
      </c>
      <c r="R43" s="1">
        <f t="shared" si="15"/>
        <v>114.46794449999999</v>
      </c>
      <c r="S43" s="1">
        <f t="shared" si="16"/>
        <v>161.18955449999996</v>
      </c>
      <c r="T43" s="1">
        <f t="shared" si="17"/>
        <v>218.03417999999999</v>
      </c>
      <c r="U43" s="1">
        <f t="shared" si="18"/>
        <v>303.69046499999996</v>
      </c>
      <c r="V43" s="1">
        <f t="shared" si="19"/>
        <v>250.05708000000004</v>
      </c>
      <c r="W43" s="1">
        <f t="shared" si="20"/>
        <v>218.75021999999998</v>
      </c>
      <c r="X43" s="1">
        <f t="shared" si="21"/>
        <v>260.81756999999999</v>
      </c>
      <c r="Y43" s="1">
        <f t="shared" si="22"/>
        <v>280.44899999999996</v>
      </c>
      <c r="Z43" s="1">
        <f t="shared" si="23"/>
        <v>260.81756999999999</v>
      </c>
      <c r="AA43" s="1">
        <f t="shared" si="24"/>
        <v>185.09633999999997</v>
      </c>
      <c r="AB43" s="1">
        <f t="shared" si="25"/>
        <v>86.939189999999996</v>
      </c>
    </row>
    <row r="44" spans="5:28" x14ac:dyDescent="0.25">
      <c r="E44" s="4">
        <f t="shared" si="3"/>
        <v>3.2120000000000002</v>
      </c>
      <c r="F44" s="1">
        <f t="shared" si="4"/>
        <v>13.127399999999998</v>
      </c>
      <c r="H44" s="1">
        <f t="shared" si="5"/>
        <v>2257.2524519999997</v>
      </c>
      <c r="I44" s="1">
        <f t="shared" si="2"/>
        <v>1.6737434999999998</v>
      </c>
      <c r="J44" s="1">
        <f t="shared" si="6"/>
        <v>2.2316579999999999</v>
      </c>
      <c r="K44" s="1">
        <f t="shared" si="7"/>
        <v>2.7895724999999998</v>
      </c>
      <c r="L44" s="1">
        <f t="shared" si="8"/>
        <v>3.8039624999999999</v>
      </c>
      <c r="M44" s="1">
        <f t="shared" si="10"/>
        <v>5.3255475000000008</v>
      </c>
      <c r="N44" s="1">
        <f t="shared" si="11"/>
        <v>7.354327500000001</v>
      </c>
      <c r="O44" s="1">
        <f t="shared" si="12"/>
        <v>17.145180000000003</v>
      </c>
      <c r="P44" s="1">
        <f t="shared" si="13"/>
        <v>42.828142499999991</v>
      </c>
      <c r="Q44" s="1">
        <f t="shared" si="14"/>
        <v>59.959399499999989</v>
      </c>
      <c r="R44" s="1">
        <f t="shared" si="15"/>
        <v>83.320204499999988</v>
      </c>
      <c r="S44" s="1">
        <f t="shared" si="16"/>
        <v>114.46794449999999</v>
      </c>
      <c r="T44" s="1">
        <f t="shared" si="17"/>
        <v>161.18955449999996</v>
      </c>
      <c r="U44" s="1">
        <f t="shared" si="18"/>
        <v>218.03417999999999</v>
      </c>
      <c r="V44" s="1">
        <f t="shared" si="19"/>
        <v>174.146895</v>
      </c>
      <c r="W44" s="1">
        <f t="shared" si="20"/>
        <v>157.05144000000001</v>
      </c>
      <c r="X44" s="1">
        <f t="shared" si="21"/>
        <v>218.75021999999998</v>
      </c>
      <c r="Y44" s="1">
        <f t="shared" si="22"/>
        <v>260.81756999999999</v>
      </c>
      <c r="Z44" s="1">
        <f t="shared" si="23"/>
        <v>280.44899999999996</v>
      </c>
      <c r="AA44" s="1">
        <f t="shared" si="24"/>
        <v>260.81756999999999</v>
      </c>
      <c r="AB44" s="1">
        <f t="shared" si="25"/>
        <v>185.09633999999997</v>
      </c>
    </row>
    <row r="45" spans="5:28" x14ac:dyDescent="0.25">
      <c r="E45" s="4">
        <f t="shared" si="3"/>
        <v>3.3579999999999997</v>
      </c>
      <c r="F45" s="1">
        <f t="shared" si="4"/>
        <v>8.7515999999999998</v>
      </c>
      <c r="H45" s="1">
        <f t="shared" si="5"/>
        <v>1934.5730039999996</v>
      </c>
      <c r="I45" s="1">
        <f t="shared" si="2"/>
        <v>1.115829</v>
      </c>
      <c r="J45" s="1">
        <f t="shared" si="6"/>
        <v>1.6737434999999998</v>
      </c>
      <c r="K45" s="1">
        <f t="shared" si="7"/>
        <v>2.2316579999999999</v>
      </c>
      <c r="L45" s="1">
        <f t="shared" si="8"/>
        <v>2.7895724999999998</v>
      </c>
      <c r="M45" s="1">
        <f t="shared" si="10"/>
        <v>3.8039624999999999</v>
      </c>
      <c r="N45" s="1">
        <f t="shared" si="11"/>
        <v>5.3255475000000008</v>
      </c>
      <c r="O45" s="1">
        <f t="shared" si="12"/>
        <v>12.430255500000003</v>
      </c>
      <c r="P45" s="1">
        <f t="shared" si="13"/>
        <v>31.147739999999999</v>
      </c>
      <c r="Q45" s="1">
        <f t="shared" si="14"/>
        <v>42.828142499999991</v>
      </c>
      <c r="R45" s="1">
        <f t="shared" si="15"/>
        <v>59.959399499999989</v>
      </c>
      <c r="S45" s="1">
        <f t="shared" si="16"/>
        <v>83.320204499999988</v>
      </c>
      <c r="T45" s="1">
        <f t="shared" si="17"/>
        <v>114.46794449999999</v>
      </c>
      <c r="U45" s="1">
        <f t="shared" si="18"/>
        <v>161.18955449999996</v>
      </c>
      <c r="V45" s="1">
        <f t="shared" si="19"/>
        <v>125.02854000000002</v>
      </c>
      <c r="W45" s="1">
        <f t="shared" si="20"/>
        <v>109.37510999999999</v>
      </c>
      <c r="X45" s="1">
        <f t="shared" si="21"/>
        <v>157.05144000000001</v>
      </c>
      <c r="Y45" s="1">
        <f t="shared" si="22"/>
        <v>218.75021999999998</v>
      </c>
      <c r="Z45" s="1">
        <f t="shared" si="23"/>
        <v>260.81756999999999</v>
      </c>
      <c r="AA45" s="1">
        <f t="shared" si="24"/>
        <v>280.44899999999996</v>
      </c>
      <c r="AB45" s="1">
        <f t="shared" si="25"/>
        <v>260.81756999999999</v>
      </c>
    </row>
    <row r="46" spans="5:28" x14ac:dyDescent="0.25">
      <c r="E46" s="4">
        <f t="shared" si="3"/>
        <v>3.504</v>
      </c>
      <c r="F46" s="1">
        <f t="shared" si="4"/>
        <v>4.3757999999999999</v>
      </c>
      <c r="H46" s="1">
        <f t="shared" si="5"/>
        <v>1572.8803154999996</v>
      </c>
      <c r="I46" s="1">
        <f t="shared" si="2"/>
        <v>0.55791449999999998</v>
      </c>
      <c r="J46" s="1">
        <f t="shared" si="6"/>
        <v>1.115829</v>
      </c>
      <c r="K46" s="1">
        <f t="shared" si="7"/>
        <v>1.6737434999999998</v>
      </c>
      <c r="L46" s="1">
        <f t="shared" si="8"/>
        <v>2.2316579999999999</v>
      </c>
      <c r="M46" s="1">
        <f t="shared" si="10"/>
        <v>2.7895724999999998</v>
      </c>
      <c r="N46" s="1">
        <f t="shared" si="11"/>
        <v>3.8039624999999999</v>
      </c>
      <c r="O46" s="1">
        <f t="shared" si="12"/>
        <v>9.001219500000003</v>
      </c>
      <c r="P46" s="1">
        <f t="shared" si="13"/>
        <v>22.5821115</v>
      </c>
      <c r="Q46" s="1">
        <f t="shared" si="14"/>
        <v>31.147739999999999</v>
      </c>
      <c r="R46" s="1">
        <f t="shared" si="15"/>
        <v>42.828142499999991</v>
      </c>
      <c r="S46" s="1">
        <f t="shared" si="16"/>
        <v>59.959399499999989</v>
      </c>
      <c r="T46" s="1">
        <f t="shared" si="17"/>
        <v>83.320204499999988</v>
      </c>
      <c r="U46" s="1">
        <f t="shared" si="18"/>
        <v>114.46794449999999</v>
      </c>
      <c r="V46" s="1">
        <f t="shared" si="19"/>
        <v>92.43181349999999</v>
      </c>
      <c r="W46" s="1">
        <f t="shared" si="20"/>
        <v>78.525720000000007</v>
      </c>
      <c r="X46" s="1">
        <f t="shared" si="21"/>
        <v>109.37510999999999</v>
      </c>
      <c r="Y46" s="1">
        <f t="shared" si="22"/>
        <v>157.05144000000001</v>
      </c>
      <c r="Z46" s="1">
        <f t="shared" si="23"/>
        <v>218.75021999999998</v>
      </c>
      <c r="AA46" s="1">
        <f t="shared" si="24"/>
        <v>260.81756999999999</v>
      </c>
      <c r="AB46" s="1">
        <f t="shared" si="25"/>
        <v>280.44899999999996</v>
      </c>
    </row>
    <row r="47" spans="5:28" x14ac:dyDescent="0.25">
      <c r="E47" s="4">
        <f t="shared" si="3"/>
        <v>3.65</v>
      </c>
      <c r="F47" s="1">
        <f>B29*$F$19</f>
        <v>0</v>
      </c>
      <c r="H47" s="1">
        <f t="shared" si="5"/>
        <v>1219.2013079999999</v>
      </c>
      <c r="I47" s="1">
        <f t="shared" si="2"/>
        <v>0</v>
      </c>
      <c r="J47" s="1">
        <f t="shared" si="6"/>
        <v>0.55791449999999998</v>
      </c>
      <c r="K47" s="1">
        <f t="shared" si="7"/>
        <v>1.115829</v>
      </c>
      <c r="L47" s="1">
        <f t="shared" si="8"/>
        <v>1.6737434999999998</v>
      </c>
      <c r="M47" s="1">
        <f t="shared" si="10"/>
        <v>2.2316579999999999</v>
      </c>
      <c r="N47" s="1">
        <f t="shared" si="11"/>
        <v>2.7895724999999998</v>
      </c>
      <c r="O47" s="1">
        <f t="shared" si="12"/>
        <v>6.4294425000000004</v>
      </c>
      <c r="P47" s="1">
        <f t="shared" si="13"/>
        <v>16.352563499999999</v>
      </c>
      <c r="Q47" s="1">
        <f t="shared" si="14"/>
        <v>22.5821115</v>
      </c>
      <c r="R47" s="1">
        <f t="shared" si="15"/>
        <v>31.147739999999999</v>
      </c>
      <c r="S47" s="1">
        <f t="shared" si="16"/>
        <v>42.828142499999991</v>
      </c>
      <c r="T47" s="1">
        <f t="shared" si="17"/>
        <v>59.959399499999989</v>
      </c>
      <c r="U47" s="1">
        <f t="shared" si="18"/>
        <v>83.320204499999988</v>
      </c>
      <c r="V47" s="1">
        <f t="shared" si="19"/>
        <v>65.6399835</v>
      </c>
      <c r="W47" s="1">
        <f t="shared" si="20"/>
        <v>58.052942999999985</v>
      </c>
      <c r="X47" s="1">
        <f t="shared" si="21"/>
        <v>78.525720000000007</v>
      </c>
      <c r="Y47" s="1">
        <f t="shared" si="22"/>
        <v>109.37510999999999</v>
      </c>
      <c r="Z47" s="1">
        <f t="shared" si="23"/>
        <v>157.05144000000001</v>
      </c>
      <c r="AA47" s="1">
        <f t="shared" si="24"/>
        <v>218.75021999999998</v>
      </c>
      <c r="AB47" s="1">
        <f t="shared" si="25"/>
        <v>260.81756999999999</v>
      </c>
    </row>
    <row r="48" spans="5:28" x14ac:dyDescent="0.25">
      <c r="E48" s="4">
        <f>E47-E46+E47</f>
        <v>3.7959999999999998</v>
      </c>
      <c r="H48" s="1">
        <f t="shared" si="5"/>
        <v>905.60462849999988</v>
      </c>
      <c r="I48" s="1">
        <f t="shared" si="2"/>
        <v>0</v>
      </c>
      <c r="J48" s="1">
        <f t="shared" si="6"/>
        <v>0</v>
      </c>
      <c r="K48" s="1">
        <f t="shared" si="7"/>
        <v>0.55791449999999998</v>
      </c>
      <c r="L48" s="1">
        <f t="shared" si="8"/>
        <v>1.115829</v>
      </c>
      <c r="M48" s="1">
        <f t="shared" si="10"/>
        <v>1.6737434999999998</v>
      </c>
      <c r="N48" s="1">
        <f t="shared" si="11"/>
        <v>2.2316579999999999</v>
      </c>
      <c r="O48" s="1">
        <f t="shared" si="12"/>
        <v>4.7149245000000004</v>
      </c>
      <c r="P48" s="1">
        <f t="shared" si="13"/>
        <v>11.680402499999998</v>
      </c>
      <c r="Q48" s="1">
        <f t="shared" si="14"/>
        <v>16.352563499999999</v>
      </c>
      <c r="R48" s="1">
        <f t="shared" si="15"/>
        <v>22.5821115</v>
      </c>
      <c r="S48" s="1">
        <f t="shared" si="16"/>
        <v>31.147739999999999</v>
      </c>
      <c r="T48" s="1">
        <f t="shared" si="17"/>
        <v>42.828142499999991</v>
      </c>
      <c r="U48" s="1">
        <f t="shared" si="18"/>
        <v>59.959399499999989</v>
      </c>
      <c r="V48" s="1">
        <f t="shared" si="19"/>
        <v>47.778763500000004</v>
      </c>
      <c r="W48" s="1">
        <f t="shared" si="20"/>
        <v>41.226002999999992</v>
      </c>
      <c r="X48" s="1">
        <f t="shared" si="21"/>
        <v>58.052942999999985</v>
      </c>
      <c r="Y48" s="1">
        <f t="shared" si="22"/>
        <v>78.525720000000007</v>
      </c>
      <c r="Z48" s="1">
        <f t="shared" si="23"/>
        <v>109.37510999999999</v>
      </c>
      <c r="AA48" s="1">
        <f t="shared" si="24"/>
        <v>157.05144000000001</v>
      </c>
      <c r="AB48" s="1">
        <f t="shared" si="25"/>
        <v>218.75021999999998</v>
      </c>
    </row>
    <row r="49" spans="5:28" x14ac:dyDescent="0.25">
      <c r="E49" s="4">
        <f t="shared" ref="E49:E77" si="26">E48-E47+E48</f>
        <v>3.9419999999999997</v>
      </c>
      <c r="H49" s="1">
        <f t="shared" si="5"/>
        <v>648.89812259999997</v>
      </c>
      <c r="I49" s="1">
        <f t="shared" si="2"/>
        <v>0</v>
      </c>
      <c r="J49" s="1">
        <f t="shared" si="6"/>
        <v>0</v>
      </c>
      <c r="K49" s="1">
        <f t="shared" si="7"/>
        <v>0</v>
      </c>
      <c r="L49" s="1">
        <f t="shared" si="8"/>
        <v>0.55791449999999998</v>
      </c>
      <c r="M49" s="1">
        <f t="shared" si="10"/>
        <v>1.115829</v>
      </c>
      <c r="N49" s="1">
        <f t="shared" si="11"/>
        <v>1.6737434999999998</v>
      </c>
      <c r="O49" s="1">
        <f t="shared" si="12"/>
        <v>3.7719396000000005</v>
      </c>
      <c r="P49" s="1">
        <f t="shared" si="13"/>
        <v>8.565628499999999</v>
      </c>
      <c r="Q49" s="1">
        <f t="shared" si="14"/>
        <v>11.680402499999998</v>
      </c>
      <c r="R49" s="1">
        <f t="shared" si="15"/>
        <v>16.352563499999999</v>
      </c>
      <c r="S49" s="1">
        <f t="shared" si="16"/>
        <v>22.5821115</v>
      </c>
      <c r="T49" s="1">
        <f t="shared" si="17"/>
        <v>31.147739999999999</v>
      </c>
      <c r="U49" s="1">
        <f t="shared" si="18"/>
        <v>42.828142499999991</v>
      </c>
      <c r="V49" s="1">
        <f t="shared" si="19"/>
        <v>34.382848500000001</v>
      </c>
      <c r="W49" s="1">
        <f t="shared" si="20"/>
        <v>30.008042999999997</v>
      </c>
      <c r="X49" s="1">
        <f t="shared" si="21"/>
        <v>41.226002999999992</v>
      </c>
      <c r="Y49" s="1">
        <f t="shared" si="22"/>
        <v>58.052942999999985</v>
      </c>
      <c r="Z49" s="1">
        <f t="shared" si="23"/>
        <v>78.525720000000007</v>
      </c>
      <c r="AA49" s="1">
        <f t="shared" si="24"/>
        <v>109.37510999999999</v>
      </c>
      <c r="AB49" s="1">
        <f t="shared" si="25"/>
        <v>157.05144000000001</v>
      </c>
    </row>
    <row r="50" spans="5:28" x14ac:dyDescent="0.25">
      <c r="E50" s="4">
        <f t="shared" si="26"/>
        <v>4.0879999999999992</v>
      </c>
      <c r="H50" s="1">
        <f t="shared" si="5"/>
        <v>465.0252165</v>
      </c>
      <c r="I50" s="1">
        <f t="shared" si="2"/>
        <v>0</v>
      </c>
      <c r="J50" s="1">
        <f t="shared" si="6"/>
        <v>0</v>
      </c>
      <c r="K50" s="1">
        <f t="shared" si="7"/>
        <v>0</v>
      </c>
      <c r="L50" s="1">
        <f t="shared" si="8"/>
        <v>0</v>
      </c>
      <c r="M50" s="1">
        <f t="shared" si="10"/>
        <v>0.55791449999999998</v>
      </c>
      <c r="N50" s="1">
        <f t="shared" si="11"/>
        <v>1.115829</v>
      </c>
      <c r="O50" s="1">
        <f t="shared" si="12"/>
        <v>2.8289546999999997</v>
      </c>
      <c r="P50" s="1">
        <f t="shared" si="13"/>
        <v>6.852502799999999</v>
      </c>
      <c r="Q50" s="1">
        <f t="shared" si="14"/>
        <v>8.565628499999999</v>
      </c>
      <c r="R50" s="1">
        <f t="shared" si="15"/>
        <v>11.680402499999998</v>
      </c>
      <c r="S50" s="1">
        <f t="shared" si="16"/>
        <v>16.352563499999999</v>
      </c>
      <c r="T50" s="1">
        <f t="shared" si="17"/>
        <v>22.5821115</v>
      </c>
      <c r="U50" s="1">
        <f t="shared" si="18"/>
        <v>31.147739999999999</v>
      </c>
      <c r="V50" s="1">
        <f t="shared" si="19"/>
        <v>24.559177500000001</v>
      </c>
      <c r="W50" s="1">
        <f t="shared" si="20"/>
        <v>21.594572999999997</v>
      </c>
      <c r="X50" s="1">
        <f t="shared" si="21"/>
        <v>30.008042999999997</v>
      </c>
      <c r="Y50" s="1">
        <f t="shared" si="22"/>
        <v>41.226002999999992</v>
      </c>
      <c r="Z50" s="1">
        <f t="shared" si="23"/>
        <v>58.052942999999985</v>
      </c>
      <c r="AA50" s="1">
        <f t="shared" si="24"/>
        <v>78.525720000000007</v>
      </c>
      <c r="AB50" s="1">
        <f t="shared" si="25"/>
        <v>109.37510999999999</v>
      </c>
    </row>
    <row r="51" spans="5:28" x14ac:dyDescent="0.25">
      <c r="E51" s="4">
        <f t="shared" si="26"/>
        <v>4.2339999999999982</v>
      </c>
      <c r="H51" s="1">
        <f t="shared" si="5"/>
        <v>336.30966719999992</v>
      </c>
      <c r="I51" s="1">
        <f t="shared" si="2"/>
        <v>0</v>
      </c>
      <c r="J51" s="1">
        <f t="shared" si="6"/>
        <v>0</v>
      </c>
      <c r="K51" s="1">
        <f t="shared" si="7"/>
        <v>0</v>
      </c>
      <c r="L51" s="1">
        <f t="shared" si="8"/>
        <v>0</v>
      </c>
      <c r="M51" s="1">
        <f t="shared" si="10"/>
        <v>0</v>
      </c>
      <c r="N51" s="1">
        <f t="shared" si="11"/>
        <v>0.55791449999999998</v>
      </c>
      <c r="O51" s="1">
        <f t="shared" si="12"/>
        <v>1.8859698000000003</v>
      </c>
      <c r="P51" s="1">
        <f t="shared" si="13"/>
        <v>5.139377099999999</v>
      </c>
      <c r="Q51" s="1">
        <f t="shared" si="14"/>
        <v>6.852502799999999</v>
      </c>
      <c r="R51" s="1">
        <f t="shared" si="15"/>
        <v>8.565628499999999</v>
      </c>
      <c r="S51" s="1">
        <f t="shared" si="16"/>
        <v>11.680402499999998</v>
      </c>
      <c r="T51" s="1">
        <f t="shared" si="17"/>
        <v>16.352563499999999</v>
      </c>
      <c r="U51" s="1">
        <f t="shared" si="18"/>
        <v>22.5821115</v>
      </c>
      <c r="V51" s="1">
        <f t="shared" si="19"/>
        <v>17.861219999999999</v>
      </c>
      <c r="W51" s="1">
        <f t="shared" si="20"/>
        <v>15.424694999999998</v>
      </c>
      <c r="X51" s="1">
        <f t="shared" si="21"/>
        <v>21.594572999999997</v>
      </c>
      <c r="Y51" s="1">
        <f t="shared" si="22"/>
        <v>30.008042999999997</v>
      </c>
      <c r="Z51" s="1">
        <f t="shared" si="23"/>
        <v>41.226002999999992</v>
      </c>
      <c r="AA51" s="1">
        <f t="shared" si="24"/>
        <v>58.052942999999985</v>
      </c>
      <c r="AB51" s="1">
        <f t="shared" si="25"/>
        <v>78.525720000000007</v>
      </c>
    </row>
    <row r="52" spans="5:28" x14ac:dyDescent="0.25">
      <c r="E52" s="4">
        <f t="shared" si="26"/>
        <v>4.3799999999999972</v>
      </c>
      <c r="H52" s="1">
        <f t="shared" si="5"/>
        <v>243.43331219999999</v>
      </c>
      <c r="I52" s="1">
        <f t="shared" si="2"/>
        <v>0</v>
      </c>
      <c r="J52" s="1">
        <f t="shared" si="6"/>
        <v>0</v>
      </c>
      <c r="K52" s="1">
        <f t="shared" si="7"/>
        <v>0</v>
      </c>
      <c r="L52" s="1">
        <f t="shared" si="8"/>
        <v>0</v>
      </c>
      <c r="M52" s="1">
        <f t="shared" si="10"/>
        <v>0</v>
      </c>
      <c r="N52" s="1">
        <f t="shared" si="11"/>
        <v>0</v>
      </c>
      <c r="O52" s="1">
        <f t="shared" si="12"/>
        <v>0.94298490000000013</v>
      </c>
      <c r="P52" s="1">
        <f t="shared" si="13"/>
        <v>3.4262513999999995</v>
      </c>
      <c r="Q52" s="1">
        <f t="shared" si="14"/>
        <v>5.139377099999999</v>
      </c>
      <c r="R52" s="1">
        <f t="shared" si="15"/>
        <v>6.852502799999999</v>
      </c>
      <c r="S52" s="1">
        <f t="shared" si="16"/>
        <v>8.565628499999999</v>
      </c>
      <c r="T52" s="1">
        <f t="shared" si="17"/>
        <v>11.680402499999998</v>
      </c>
      <c r="U52" s="1">
        <f t="shared" si="18"/>
        <v>16.352563499999999</v>
      </c>
      <c r="V52" s="1">
        <f t="shared" si="19"/>
        <v>12.949384500000001</v>
      </c>
      <c r="W52" s="1">
        <f t="shared" si="20"/>
        <v>11.21796</v>
      </c>
      <c r="X52" s="1">
        <f t="shared" si="21"/>
        <v>15.424694999999998</v>
      </c>
      <c r="Y52" s="1">
        <f t="shared" si="22"/>
        <v>21.594572999999997</v>
      </c>
      <c r="Z52" s="1">
        <f t="shared" si="23"/>
        <v>30.008042999999997</v>
      </c>
      <c r="AA52" s="1">
        <f t="shared" si="24"/>
        <v>41.226002999999992</v>
      </c>
      <c r="AB52" s="1">
        <f t="shared" si="25"/>
        <v>58.052942999999985</v>
      </c>
    </row>
    <row r="53" spans="5:28" x14ac:dyDescent="0.25">
      <c r="E53" s="4">
        <f t="shared" si="26"/>
        <v>4.5259999999999962</v>
      </c>
      <c r="H53" s="1">
        <f t="shared" si="5"/>
        <v>174.35872349999997</v>
      </c>
      <c r="I53" s="1">
        <f t="shared" si="2"/>
        <v>0</v>
      </c>
      <c r="J53" s="1">
        <f t="shared" si="6"/>
        <v>0</v>
      </c>
      <c r="K53" s="1">
        <f t="shared" si="7"/>
        <v>0</v>
      </c>
      <c r="L53" s="1">
        <f t="shared" si="8"/>
        <v>0</v>
      </c>
      <c r="M53" s="1">
        <f t="shared" si="10"/>
        <v>0</v>
      </c>
      <c r="N53" s="1">
        <f t="shared" si="11"/>
        <v>0</v>
      </c>
      <c r="O53" s="1">
        <f t="shared" si="12"/>
        <v>0</v>
      </c>
      <c r="P53" s="1">
        <f t="shared" si="13"/>
        <v>1.7131256999999998</v>
      </c>
      <c r="Q53" s="1">
        <f t="shared" si="14"/>
        <v>3.4262513999999995</v>
      </c>
      <c r="R53" s="1">
        <f t="shared" si="15"/>
        <v>5.139377099999999</v>
      </c>
      <c r="S53" s="1">
        <f t="shared" si="16"/>
        <v>6.852502799999999</v>
      </c>
      <c r="T53" s="1">
        <f t="shared" si="17"/>
        <v>8.565628499999999</v>
      </c>
      <c r="U53" s="1">
        <f t="shared" si="18"/>
        <v>11.680402499999998</v>
      </c>
      <c r="V53" s="1">
        <f t="shared" si="19"/>
        <v>9.3771405000000012</v>
      </c>
      <c r="W53" s="1">
        <f t="shared" si="20"/>
        <v>8.1330209999999994</v>
      </c>
      <c r="X53" s="1">
        <f t="shared" si="21"/>
        <v>11.21796</v>
      </c>
      <c r="Y53" s="1">
        <f t="shared" si="22"/>
        <v>15.424694999999998</v>
      </c>
      <c r="Z53" s="1">
        <f t="shared" si="23"/>
        <v>21.594572999999997</v>
      </c>
      <c r="AA53" s="1">
        <f t="shared" si="24"/>
        <v>30.008042999999997</v>
      </c>
      <c r="AB53" s="1">
        <f t="shared" si="25"/>
        <v>41.226002999999992</v>
      </c>
    </row>
    <row r="54" spans="5:28" x14ac:dyDescent="0.25">
      <c r="E54" s="4">
        <f t="shared" si="26"/>
        <v>4.6719999999999953</v>
      </c>
      <c r="H54" s="1">
        <f t="shared" si="5"/>
        <v>124.66256399999999</v>
      </c>
      <c r="I54" s="1">
        <f t="shared" si="2"/>
        <v>0</v>
      </c>
      <c r="J54" s="1">
        <f t="shared" si="6"/>
        <v>0</v>
      </c>
      <c r="K54" s="1">
        <f t="shared" si="7"/>
        <v>0</v>
      </c>
      <c r="L54" s="1">
        <f t="shared" si="8"/>
        <v>0</v>
      </c>
      <c r="M54" s="1">
        <f t="shared" si="10"/>
        <v>0</v>
      </c>
      <c r="N54" s="1">
        <f t="shared" si="11"/>
        <v>0</v>
      </c>
      <c r="O54" s="1">
        <f t="shared" si="12"/>
        <v>0</v>
      </c>
      <c r="P54" s="1">
        <f t="shared" si="13"/>
        <v>0</v>
      </c>
      <c r="Q54" s="1">
        <f t="shared" si="14"/>
        <v>1.7131256999999998</v>
      </c>
      <c r="R54" s="1">
        <f t="shared" si="15"/>
        <v>3.4262513999999995</v>
      </c>
      <c r="S54" s="1">
        <f t="shared" si="16"/>
        <v>5.139377099999999</v>
      </c>
      <c r="T54" s="1">
        <f t="shared" si="17"/>
        <v>6.852502799999999</v>
      </c>
      <c r="U54" s="1">
        <f t="shared" si="18"/>
        <v>8.565628499999999</v>
      </c>
      <c r="V54" s="1">
        <f t="shared" si="19"/>
        <v>6.6979574999999993</v>
      </c>
      <c r="W54" s="1">
        <f t="shared" si="20"/>
        <v>5.8894289999999998</v>
      </c>
      <c r="X54" s="1">
        <f t="shared" si="21"/>
        <v>8.1330209999999994</v>
      </c>
      <c r="Y54" s="1">
        <f t="shared" si="22"/>
        <v>11.21796</v>
      </c>
      <c r="Z54" s="1">
        <f t="shared" si="23"/>
        <v>15.424694999999998</v>
      </c>
      <c r="AA54" s="1">
        <f t="shared" si="24"/>
        <v>21.594572999999997</v>
      </c>
      <c r="AB54" s="1">
        <f t="shared" si="25"/>
        <v>30.008042999999997</v>
      </c>
    </row>
    <row r="55" spans="5:28" x14ac:dyDescent="0.25">
      <c r="E55" s="4">
        <f t="shared" si="26"/>
        <v>4.8179999999999943</v>
      </c>
      <c r="H55" s="1">
        <f t="shared" si="5"/>
        <v>88.509505499999989</v>
      </c>
      <c r="I55" s="1">
        <f t="shared" si="2"/>
        <v>0</v>
      </c>
      <c r="J55" s="1">
        <f t="shared" si="6"/>
        <v>0</v>
      </c>
      <c r="K55" s="1">
        <f t="shared" si="7"/>
        <v>0</v>
      </c>
      <c r="L55" s="1">
        <f t="shared" si="8"/>
        <v>0</v>
      </c>
      <c r="M55" s="1">
        <f t="shared" si="10"/>
        <v>0</v>
      </c>
      <c r="N55" s="1">
        <f t="shared" si="11"/>
        <v>0</v>
      </c>
      <c r="O55" s="1">
        <f t="shared" si="12"/>
        <v>0</v>
      </c>
      <c r="P55" s="1">
        <f t="shared" si="13"/>
        <v>0</v>
      </c>
      <c r="Q55" s="1">
        <f t="shared" si="14"/>
        <v>0</v>
      </c>
      <c r="R55" s="1">
        <f t="shared" si="15"/>
        <v>1.7131256999999998</v>
      </c>
      <c r="S55" s="1">
        <f t="shared" si="16"/>
        <v>3.4262513999999995</v>
      </c>
      <c r="T55" s="1">
        <f t="shared" si="17"/>
        <v>5.139377099999999</v>
      </c>
      <c r="U55" s="1">
        <f t="shared" si="18"/>
        <v>6.852502799999999</v>
      </c>
      <c r="V55" s="1">
        <f t="shared" si="19"/>
        <v>4.9118354999999996</v>
      </c>
      <c r="W55" s="1">
        <f t="shared" si="20"/>
        <v>4.2067349999999992</v>
      </c>
      <c r="X55" s="1">
        <f t="shared" si="21"/>
        <v>5.8894289999999998</v>
      </c>
      <c r="Y55" s="1">
        <f t="shared" si="22"/>
        <v>8.1330209999999994</v>
      </c>
      <c r="Z55" s="1">
        <f t="shared" si="23"/>
        <v>11.21796</v>
      </c>
      <c r="AA55" s="1">
        <f t="shared" si="24"/>
        <v>15.424694999999998</v>
      </c>
      <c r="AB55" s="1">
        <f t="shared" si="25"/>
        <v>21.594572999999997</v>
      </c>
    </row>
    <row r="56" spans="5:28" x14ac:dyDescent="0.25">
      <c r="E56" s="4">
        <f t="shared" si="26"/>
        <v>4.9639999999999933</v>
      </c>
      <c r="H56" s="1">
        <f t="shared" ref="H56:H77" si="27">SUM(I56:AB56)</f>
        <v>62.165001599999989</v>
      </c>
      <c r="I56" s="1">
        <f t="shared" si="2"/>
        <v>0</v>
      </c>
      <c r="J56" s="1">
        <f t="shared" si="6"/>
        <v>0</v>
      </c>
      <c r="K56" s="1">
        <f t="shared" si="7"/>
        <v>0</v>
      </c>
      <c r="L56" s="1">
        <f t="shared" si="8"/>
        <v>0</v>
      </c>
      <c r="M56" s="1">
        <f t="shared" si="10"/>
        <v>0</v>
      </c>
      <c r="N56" s="1">
        <f t="shared" si="11"/>
        <v>0</v>
      </c>
      <c r="O56" s="1">
        <f t="shared" si="12"/>
        <v>0</v>
      </c>
      <c r="P56" s="1">
        <f t="shared" si="13"/>
        <v>0</v>
      </c>
      <c r="Q56" s="1">
        <f t="shared" si="14"/>
        <v>0</v>
      </c>
      <c r="R56" s="1">
        <f t="shared" si="15"/>
        <v>0</v>
      </c>
      <c r="S56" s="1">
        <f t="shared" si="16"/>
        <v>1.7131256999999998</v>
      </c>
      <c r="T56" s="1">
        <f t="shared" si="17"/>
        <v>3.4262513999999995</v>
      </c>
      <c r="U56" s="1">
        <f t="shared" si="18"/>
        <v>5.139377099999999</v>
      </c>
      <c r="V56" s="1">
        <f t="shared" si="19"/>
        <v>3.9294684000000002</v>
      </c>
      <c r="W56" s="1">
        <f t="shared" si="20"/>
        <v>3.0849389999999994</v>
      </c>
      <c r="X56" s="1">
        <f t="shared" si="21"/>
        <v>4.2067349999999992</v>
      </c>
      <c r="Y56" s="1">
        <f t="shared" si="22"/>
        <v>5.8894289999999998</v>
      </c>
      <c r="Z56" s="1">
        <f t="shared" si="23"/>
        <v>8.1330209999999994</v>
      </c>
      <c r="AA56" s="1">
        <f t="shared" si="24"/>
        <v>11.21796</v>
      </c>
      <c r="AB56" s="1">
        <f t="shared" si="25"/>
        <v>15.424694999999998</v>
      </c>
    </row>
    <row r="57" spans="5:28" x14ac:dyDescent="0.25">
      <c r="E57" s="4">
        <f t="shared" si="26"/>
        <v>5.1099999999999923</v>
      </c>
      <c r="H57" s="1">
        <f t="shared" si="27"/>
        <v>43.086513599999996</v>
      </c>
      <c r="I57" s="1">
        <f t="shared" si="2"/>
        <v>0</v>
      </c>
      <c r="J57" s="1">
        <f t="shared" si="6"/>
        <v>0</v>
      </c>
      <c r="K57" s="1">
        <f t="shared" si="7"/>
        <v>0</v>
      </c>
      <c r="L57" s="1">
        <f t="shared" si="8"/>
        <v>0</v>
      </c>
      <c r="M57" s="1">
        <f t="shared" si="10"/>
        <v>0</v>
      </c>
      <c r="N57" s="1">
        <f t="shared" si="11"/>
        <v>0</v>
      </c>
      <c r="O57" s="1">
        <f t="shared" si="12"/>
        <v>0</v>
      </c>
      <c r="P57" s="1">
        <f t="shared" si="13"/>
        <v>0</v>
      </c>
      <c r="Q57" s="1">
        <f t="shared" si="14"/>
        <v>0</v>
      </c>
      <c r="R57" s="1">
        <f t="shared" si="15"/>
        <v>0</v>
      </c>
      <c r="S57" s="1">
        <f t="shared" si="16"/>
        <v>0</v>
      </c>
      <c r="T57" s="1">
        <f t="shared" si="17"/>
        <v>1.7131256999999998</v>
      </c>
      <c r="U57" s="1">
        <f t="shared" si="18"/>
        <v>3.4262513999999995</v>
      </c>
      <c r="V57" s="1">
        <f t="shared" si="19"/>
        <v>2.9471012999999995</v>
      </c>
      <c r="W57" s="1">
        <f t="shared" si="20"/>
        <v>2.4679511999999999</v>
      </c>
      <c r="X57" s="1">
        <f t="shared" si="21"/>
        <v>3.0849389999999994</v>
      </c>
      <c r="Y57" s="1">
        <f t="shared" si="22"/>
        <v>4.2067349999999992</v>
      </c>
      <c r="Z57" s="1">
        <f t="shared" si="23"/>
        <v>5.8894289999999998</v>
      </c>
      <c r="AA57" s="1">
        <f t="shared" si="24"/>
        <v>8.1330209999999994</v>
      </c>
      <c r="AB57" s="1">
        <f t="shared" si="25"/>
        <v>11.21796</v>
      </c>
    </row>
    <row r="58" spans="5:28" x14ac:dyDescent="0.25">
      <c r="E58" s="4">
        <f t="shared" si="26"/>
        <v>5.2559999999999913</v>
      </c>
      <c r="H58" s="1">
        <f t="shared" si="27"/>
        <v>29.310898499999997</v>
      </c>
      <c r="I58" s="1">
        <f t="shared" si="2"/>
        <v>0</v>
      </c>
      <c r="J58" s="1">
        <f t="shared" si="6"/>
        <v>0</v>
      </c>
      <c r="K58" s="1">
        <f t="shared" si="7"/>
        <v>0</v>
      </c>
      <c r="L58" s="1">
        <f t="shared" si="8"/>
        <v>0</v>
      </c>
      <c r="M58" s="1">
        <f t="shared" si="10"/>
        <v>0</v>
      </c>
      <c r="N58" s="1">
        <f t="shared" si="11"/>
        <v>0</v>
      </c>
      <c r="O58" s="1">
        <f t="shared" si="12"/>
        <v>0</v>
      </c>
      <c r="P58" s="1">
        <f t="shared" si="13"/>
        <v>0</v>
      </c>
      <c r="Q58" s="1">
        <f t="shared" si="14"/>
        <v>0</v>
      </c>
      <c r="R58" s="1">
        <f t="shared" si="15"/>
        <v>0</v>
      </c>
      <c r="S58" s="1">
        <f t="shared" si="16"/>
        <v>0</v>
      </c>
      <c r="T58" s="1">
        <f t="shared" si="17"/>
        <v>0</v>
      </c>
      <c r="U58" s="1">
        <f t="shared" si="18"/>
        <v>1.7131256999999998</v>
      </c>
      <c r="V58" s="1">
        <f t="shared" si="19"/>
        <v>1.9647342000000001</v>
      </c>
      <c r="W58" s="1">
        <f t="shared" si="20"/>
        <v>1.8509633999999995</v>
      </c>
      <c r="X58" s="1">
        <f t="shared" si="21"/>
        <v>2.4679511999999999</v>
      </c>
      <c r="Y58" s="1">
        <f t="shared" si="22"/>
        <v>3.0849389999999994</v>
      </c>
      <c r="Z58" s="1">
        <f t="shared" si="23"/>
        <v>4.2067349999999992</v>
      </c>
      <c r="AA58" s="1">
        <f t="shared" si="24"/>
        <v>5.8894289999999998</v>
      </c>
      <c r="AB58" s="1">
        <f t="shared" si="25"/>
        <v>8.1330209999999994</v>
      </c>
    </row>
    <row r="59" spans="5:28" x14ac:dyDescent="0.25">
      <c r="E59" s="4">
        <f t="shared" si="26"/>
        <v>5.4019999999999904</v>
      </c>
      <c r="H59" s="1">
        <f t="shared" si="27"/>
        <v>19.716360299999998</v>
      </c>
      <c r="I59" s="1">
        <f t="shared" si="2"/>
        <v>0</v>
      </c>
      <c r="J59" s="1">
        <f t="shared" si="6"/>
        <v>0</v>
      </c>
      <c r="K59" s="1">
        <f t="shared" si="7"/>
        <v>0</v>
      </c>
      <c r="L59" s="1">
        <f t="shared" si="8"/>
        <v>0</v>
      </c>
      <c r="M59" s="1">
        <f t="shared" si="10"/>
        <v>0</v>
      </c>
      <c r="N59" s="1">
        <f t="shared" si="11"/>
        <v>0</v>
      </c>
      <c r="O59" s="1">
        <f t="shared" si="12"/>
        <v>0</v>
      </c>
      <c r="P59" s="1">
        <f t="shared" si="13"/>
        <v>0</v>
      </c>
      <c r="Q59" s="1">
        <f t="shared" si="14"/>
        <v>0</v>
      </c>
      <c r="R59" s="1">
        <f t="shared" si="15"/>
        <v>0</v>
      </c>
      <c r="S59" s="1">
        <f t="shared" si="16"/>
        <v>0</v>
      </c>
      <c r="T59" s="1">
        <f t="shared" si="17"/>
        <v>0</v>
      </c>
      <c r="U59" s="1">
        <f t="shared" si="18"/>
        <v>0</v>
      </c>
      <c r="V59" s="1">
        <f t="shared" si="19"/>
        <v>0.98236710000000005</v>
      </c>
      <c r="W59" s="1">
        <f t="shared" si="20"/>
        <v>1.2339756</v>
      </c>
      <c r="X59" s="1">
        <f t="shared" si="21"/>
        <v>1.8509633999999995</v>
      </c>
      <c r="Y59" s="1">
        <f t="shared" si="22"/>
        <v>2.4679511999999999</v>
      </c>
      <c r="Z59" s="1">
        <f t="shared" si="23"/>
        <v>3.0849389999999994</v>
      </c>
      <c r="AA59" s="1">
        <f t="shared" si="24"/>
        <v>4.2067349999999992</v>
      </c>
      <c r="AB59" s="1">
        <f t="shared" si="25"/>
        <v>5.8894289999999998</v>
      </c>
    </row>
    <row r="60" spans="5:28" x14ac:dyDescent="0.25">
      <c r="E60" s="4">
        <f t="shared" si="26"/>
        <v>5.5479999999999894</v>
      </c>
      <c r="H60" s="1">
        <f t="shared" si="27"/>
        <v>13.461551999999998</v>
      </c>
      <c r="I60" s="1">
        <f t="shared" si="2"/>
        <v>0</v>
      </c>
      <c r="J60" s="1">
        <f t="shared" si="6"/>
        <v>0</v>
      </c>
      <c r="K60" s="1">
        <f t="shared" si="7"/>
        <v>0</v>
      </c>
      <c r="L60" s="1">
        <f t="shared" si="8"/>
        <v>0</v>
      </c>
      <c r="M60" s="1">
        <f t="shared" si="10"/>
        <v>0</v>
      </c>
      <c r="N60" s="1">
        <f t="shared" si="11"/>
        <v>0</v>
      </c>
      <c r="O60" s="1">
        <f t="shared" si="12"/>
        <v>0</v>
      </c>
      <c r="P60" s="1">
        <f t="shared" si="13"/>
        <v>0</v>
      </c>
      <c r="Q60" s="1">
        <f t="shared" si="14"/>
        <v>0</v>
      </c>
      <c r="R60" s="1">
        <f t="shared" si="15"/>
        <v>0</v>
      </c>
      <c r="S60" s="1">
        <f t="shared" si="16"/>
        <v>0</v>
      </c>
      <c r="T60" s="1">
        <f t="shared" si="17"/>
        <v>0</v>
      </c>
      <c r="U60" s="1">
        <f t="shared" si="18"/>
        <v>0</v>
      </c>
      <c r="V60" s="1">
        <f t="shared" si="19"/>
        <v>0</v>
      </c>
      <c r="W60" s="1">
        <f t="shared" si="20"/>
        <v>0.61698779999999998</v>
      </c>
      <c r="X60" s="1">
        <f t="shared" si="21"/>
        <v>1.2339756</v>
      </c>
      <c r="Y60" s="1">
        <f t="shared" si="22"/>
        <v>1.8509633999999995</v>
      </c>
      <c r="Z60" s="1">
        <f t="shared" si="23"/>
        <v>2.4679511999999999</v>
      </c>
      <c r="AA60" s="1">
        <f t="shared" si="24"/>
        <v>3.0849389999999994</v>
      </c>
      <c r="AB60" s="1">
        <f t="shared" si="25"/>
        <v>4.2067349999999992</v>
      </c>
    </row>
    <row r="61" spans="5:28" x14ac:dyDescent="0.25">
      <c r="E61" s="4">
        <f t="shared" si="26"/>
        <v>5.6939999999999884</v>
      </c>
      <c r="H61" s="1">
        <f t="shared" si="27"/>
        <v>9.2548169999999992</v>
      </c>
      <c r="I61" s="1">
        <f t="shared" si="2"/>
        <v>0</v>
      </c>
      <c r="J61" s="1">
        <f t="shared" si="6"/>
        <v>0</v>
      </c>
      <c r="K61" s="1">
        <f t="shared" si="7"/>
        <v>0</v>
      </c>
      <c r="L61" s="1">
        <f t="shared" si="8"/>
        <v>0</v>
      </c>
      <c r="M61" s="1">
        <f t="shared" si="10"/>
        <v>0</v>
      </c>
      <c r="N61" s="1">
        <f t="shared" si="11"/>
        <v>0</v>
      </c>
      <c r="O61" s="1">
        <f t="shared" si="12"/>
        <v>0</v>
      </c>
      <c r="P61" s="1">
        <f t="shared" si="13"/>
        <v>0</v>
      </c>
      <c r="Q61" s="1">
        <f t="shared" si="14"/>
        <v>0</v>
      </c>
      <c r="R61" s="1">
        <f t="shared" si="15"/>
        <v>0</v>
      </c>
      <c r="S61" s="1">
        <f t="shared" si="16"/>
        <v>0</v>
      </c>
      <c r="T61" s="1">
        <f t="shared" si="17"/>
        <v>0</v>
      </c>
      <c r="U61" s="1">
        <f t="shared" si="18"/>
        <v>0</v>
      </c>
      <c r="V61" s="1">
        <f t="shared" si="19"/>
        <v>0</v>
      </c>
      <c r="W61" s="1">
        <f t="shared" si="20"/>
        <v>0</v>
      </c>
      <c r="X61" s="1">
        <f t="shared" si="21"/>
        <v>0.61698779999999998</v>
      </c>
      <c r="Y61" s="1">
        <f t="shared" si="22"/>
        <v>1.2339756</v>
      </c>
      <c r="Z61" s="1">
        <f t="shared" si="23"/>
        <v>1.8509633999999995</v>
      </c>
      <c r="AA61" s="1">
        <f t="shared" si="24"/>
        <v>2.4679511999999999</v>
      </c>
      <c r="AB61" s="1">
        <f t="shared" si="25"/>
        <v>3.0849389999999994</v>
      </c>
    </row>
    <row r="62" spans="5:28" x14ac:dyDescent="0.25">
      <c r="E62" s="4">
        <f t="shared" si="26"/>
        <v>5.8399999999999874</v>
      </c>
      <c r="H62" s="1">
        <f t="shared" si="27"/>
        <v>6.1698779999999989</v>
      </c>
      <c r="I62" s="1">
        <f t="shared" si="2"/>
        <v>0</v>
      </c>
      <c r="J62" s="1">
        <f t="shared" si="6"/>
        <v>0</v>
      </c>
      <c r="K62" s="1">
        <f t="shared" si="7"/>
        <v>0</v>
      </c>
      <c r="L62" s="1">
        <f t="shared" si="8"/>
        <v>0</v>
      </c>
      <c r="M62" s="1">
        <f t="shared" si="10"/>
        <v>0</v>
      </c>
      <c r="N62" s="1">
        <f t="shared" si="11"/>
        <v>0</v>
      </c>
      <c r="O62" s="1">
        <f t="shared" si="12"/>
        <v>0</v>
      </c>
      <c r="P62" s="1">
        <f t="shared" si="13"/>
        <v>0</v>
      </c>
      <c r="Q62" s="1">
        <f t="shared" si="14"/>
        <v>0</v>
      </c>
      <c r="R62" s="1">
        <f t="shared" si="15"/>
        <v>0</v>
      </c>
      <c r="S62" s="1">
        <f t="shared" si="16"/>
        <v>0</v>
      </c>
      <c r="T62" s="1">
        <f t="shared" si="17"/>
        <v>0</v>
      </c>
      <c r="U62" s="1">
        <f t="shared" si="18"/>
        <v>0</v>
      </c>
      <c r="V62" s="1">
        <f t="shared" si="19"/>
        <v>0</v>
      </c>
      <c r="W62" s="1">
        <f t="shared" si="20"/>
        <v>0</v>
      </c>
      <c r="X62" s="1">
        <f t="shared" si="21"/>
        <v>0</v>
      </c>
      <c r="Y62" s="1">
        <f t="shared" si="22"/>
        <v>0.61698779999999998</v>
      </c>
      <c r="Z62" s="1">
        <f t="shared" si="23"/>
        <v>1.2339756</v>
      </c>
      <c r="AA62" s="1">
        <f t="shared" si="24"/>
        <v>1.8509633999999995</v>
      </c>
      <c r="AB62" s="1">
        <f t="shared" si="25"/>
        <v>2.4679511999999999</v>
      </c>
    </row>
    <row r="63" spans="5:28" x14ac:dyDescent="0.25">
      <c r="E63" s="4">
        <f t="shared" si="26"/>
        <v>5.9859999999999864</v>
      </c>
      <c r="H63" s="1">
        <f t="shared" si="27"/>
        <v>3.7019267999999994</v>
      </c>
      <c r="I63" s="1">
        <f t="shared" si="2"/>
        <v>0</v>
      </c>
      <c r="J63" s="1">
        <f t="shared" si="6"/>
        <v>0</v>
      </c>
      <c r="K63" s="1">
        <f t="shared" si="7"/>
        <v>0</v>
      </c>
      <c r="L63" s="1">
        <f t="shared" si="8"/>
        <v>0</v>
      </c>
      <c r="M63" s="1">
        <f t="shared" si="10"/>
        <v>0</v>
      </c>
      <c r="N63" s="1">
        <f t="shared" si="11"/>
        <v>0</v>
      </c>
      <c r="O63" s="1">
        <f t="shared" si="12"/>
        <v>0</v>
      </c>
      <c r="P63" s="1">
        <f t="shared" si="13"/>
        <v>0</v>
      </c>
      <c r="Q63" s="1">
        <f t="shared" si="14"/>
        <v>0</v>
      </c>
      <c r="R63" s="1">
        <f t="shared" si="15"/>
        <v>0</v>
      </c>
      <c r="S63" s="1">
        <f t="shared" si="16"/>
        <v>0</v>
      </c>
      <c r="T63" s="1">
        <f t="shared" si="17"/>
        <v>0</v>
      </c>
      <c r="U63" s="1">
        <f t="shared" si="18"/>
        <v>0</v>
      </c>
      <c r="V63" s="1">
        <f t="shared" si="19"/>
        <v>0</v>
      </c>
      <c r="W63" s="1">
        <f t="shared" si="20"/>
        <v>0</v>
      </c>
      <c r="X63" s="1">
        <f t="shared" si="21"/>
        <v>0</v>
      </c>
      <c r="Y63" s="1">
        <f t="shared" si="22"/>
        <v>0</v>
      </c>
      <c r="Z63" s="1">
        <f t="shared" si="23"/>
        <v>0.61698779999999998</v>
      </c>
      <c r="AA63" s="1">
        <f t="shared" si="24"/>
        <v>1.2339756</v>
      </c>
      <c r="AB63" s="1">
        <f t="shared" si="25"/>
        <v>1.8509633999999995</v>
      </c>
    </row>
    <row r="64" spans="5:28" x14ac:dyDescent="0.25">
      <c r="E64" s="4">
        <f t="shared" si="26"/>
        <v>6.1319999999999855</v>
      </c>
      <c r="H64" s="1">
        <f t="shared" si="27"/>
        <v>1.8509633999999999</v>
      </c>
      <c r="I64" s="1">
        <f t="shared" si="2"/>
        <v>0</v>
      </c>
      <c r="J64" s="1">
        <f t="shared" si="6"/>
        <v>0</v>
      </c>
      <c r="K64" s="1">
        <f t="shared" si="7"/>
        <v>0</v>
      </c>
      <c r="L64" s="1">
        <f t="shared" si="8"/>
        <v>0</v>
      </c>
      <c r="M64" s="1">
        <f t="shared" si="10"/>
        <v>0</v>
      </c>
      <c r="N64" s="1">
        <f t="shared" si="11"/>
        <v>0</v>
      </c>
      <c r="O64" s="1">
        <f t="shared" si="12"/>
        <v>0</v>
      </c>
      <c r="P64" s="1">
        <f t="shared" si="13"/>
        <v>0</v>
      </c>
      <c r="Q64" s="1">
        <f t="shared" si="14"/>
        <v>0</v>
      </c>
      <c r="R64" s="1">
        <f t="shared" si="15"/>
        <v>0</v>
      </c>
      <c r="S64" s="1">
        <f t="shared" si="16"/>
        <v>0</v>
      </c>
      <c r="T64" s="1">
        <f t="shared" si="17"/>
        <v>0</v>
      </c>
      <c r="U64" s="1">
        <f t="shared" si="18"/>
        <v>0</v>
      </c>
      <c r="V64" s="1">
        <f t="shared" si="19"/>
        <v>0</v>
      </c>
      <c r="W64" s="1">
        <f t="shared" si="20"/>
        <v>0</v>
      </c>
      <c r="X64" s="1">
        <f t="shared" si="21"/>
        <v>0</v>
      </c>
      <c r="Y64" s="1">
        <f t="shared" si="22"/>
        <v>0</v>
      </c>
      <c r="Z64" s="1">
        <f t="shared" si="23"/>
        <v>0</v>
      </c>
      <c r="AA64" s="1">
        <f t="shared" si="24"/>
        <v>0.61698779999999998</v>
      </c>
      <c r="AB64" s="1">
        <f t="shared" si="25"/>
        <v>1.2339756</v>
      </c>
    </row>
    <row r="65" spans="5:28" x14ac:dyDescent="0.25">
      <c r="E65" s="4">
        <f t="shared" si="26"/>
        <v>6.2779999999999845</v>
      </c>
      <c r="H65" s="1">
        <f t="shared" si="27"/>
        <v>0.61698779999999998</v>
      </c>
      <c r="I65" s="1">
        <f t="shared" si="2"/>
        <v>0</v>
      </c>
      <c r="J65" s="1">
        <f t="shared" si="6"/>
        <v>0</v>
      </c>
      <c r="K65" s="1">
        <f t="shared" si="7"/>
        <v>0</v>
      </c>
      <c r="L65" s="1">
        <f t="shared" si="8"/>
        <v>0</v>
      </c>
      <c r="M65" s="1">
        <f t="shared" si="10"/>
        <v>0</v>
      </c>
      <c r="N65" s="1">
        <f t="shared" si="11"/>
        <v>0</v>
      </c>
      <c r="O65" s="1">
        <f t="shared" si="12"/>
        <v>0</v>
      </c>
      <c r="P65" s="1">
        <f t="shared" si="13"/>
        <v>0</v>
      </c>
      <c r="Q65" s="1">
        <f t="shared" si="14"/>
        <v>0</v>
      </c>
      <c r="R65" s="1">
        <f t="shared" si="15"/>
        <v>0</v>
      </c>
      <c r="S65" s="1">
        <f t="shared" si="16"/>
        <v>0</v>
      </c>
      <c r="T65" s="1">
        <f t="shared" si="17"/>
        <v>0</v>
      </c>
      <c r="U65" s="1">
        <f t="shared" si="18"/>
        <v>0</v>
      </c>
      <c r="V65" s="1">
        <f t="shared" si="19"/>
        <v>0</v>
      </c>
      <c r="W65" s="1">
        <f t="shared" si="20"/>
        <v>0</v>
      </c>
      <c r="X65" s="1">
        <f t="shared" si="21"/>
        <v>0</v>
      </c>
      <c r="Y65" s="1">
        <f t="shared" si="22"/>
        <v>0</v>
      </c>
      <c r="Z65" s="1">
        <f t="shared" si="23"/>
        <v>0</v>
      </c>
      <c r="AA65" s="1">
        <f t="shared" si="24"/>
        <v>0</v>
      </c>
      <c r="AB65" s="1">
        <f t="shared" si="25"/>
        <v>0.61698779999999998</v>
      </c>
    </row>
    <row r="66" spans="5:28" x14ac:dyDescent="0.25">
      <c r="E66" s="4">
        <f t="shared" si="26"/>
        <v>6.4239999999999835</v>
      </c>
      <c r="H66" s="1">
        <f t="shared" si="27"/>
        <v>0</v>
      </c>
      <c r="I66" s="1">
        <f t="shared" si="2"/>
        <v>0</v>
      </c>
      <c r="J66" s="1">
        <f t="shared" si="6"/>
        <v>0</v>
      </c>
      <c r="K66" s="1">
        <f t="shared" si="7"/>
        <v>0</v>
      </c>
      <c r="L66" s="1">
        <f t="shared" si="8"/>
        <v>0</v>
      </c>
      <c r="M66" s="1">
        <f t="shared" si="10"/>
        <v>0</v>
      </c>
      <c r="N66" s="1">
        <f t="shared" si="11"/>
        <v>0</v>
      </c>
      <c r="O66" s="1">
        <f t="shared" si="12"/>
        <v>0</v>
      </c>
      <c r="P66" s="1">
        <f t="shared" si="13"/>
        <v>0</v>
      </c>
      <c r="Q66" s="1">
        <f t="shared" si="14"/>
        <v>0</v>
      </c>
      <c r="R66" s="1">
        <f t="shared" si="15"/>
        <v>0</v>
      </c>
      <c r="S66" s="1">
        <f t="shared" si="16"/>
        <v>0</v>
      </c>
      <c r="T66" s="1">
        <f t="shared" si="17"/>
        <v>0</v>
      </c>
      <c r="U66" s="1">
        <f t="shared" si="18"/>
        <v>0</v>
      </c>
      <c r="V66" s="1">
        <f t="shared" si="19"/>
        <v>0</v>
      </c>
      <c r="W66" s="1">
        <f t="shared" si="20"/>
        <v>0</v>
      </c>
      <c r="X66" s="1">
        <f t="shared" si="21"/>
        <v>0</v>
      </c>
      <c r="Y66" s="1">
        <f t="shared" si="22"/>
        <v>0</v>
      </c>
      <c r="Z66" s="1">
        <f t="shared" si="23"/>
        <v>0</v>
      </c>
      <c r="AA66" s="1">
        <f t="shared" si="24"/>
        <v>0</v>
      </c>
      <c r="AB66" s="1">
        <f t="shared" si="25"/>
        <v>0</v>
      </c>
    </row>
    <row r="67" spans="5:28" x14ac:dyDescent="0.25">
      <c r="E67" s="4">
        <f t="shared" si="26"/>
        <v>6.5699999999999825</v>
      </c>
      <c r="H67" s="1">
        <f t="shared" si="27"/>
        <v>0</v>
      </c>
      <c r="I67" s="1">
        <f t="shared" si="2"/>
        <v>0</v>
      </c>
      <c r="J67" s="1">
        <f t="shared" si="6"/>
        <v>0</v>
      </c>
      <c r="K67" s="1">
        <f t="shared" si="7"/>
        <v>0</v>
      </c>
      <c r="L67" s="1">
        <f t="shared" si="8"/>
        <v>0</v>
      </c>
      <c r="M67" s="1">
        <f t="shared" si="10"/>
        <v>0</v>
      </c>
      <c r="N67" s="1">
        <f t="shared" si="11"/>
        <v>0</v>
      </c>
      <c r="O67" s="1">
        <f t="shared" si="12"/>
        <v>0</v>
      </c>
      <c r="P67" s="1">
        <f t="shared" si="13"/>
        <v>0</v>
      </c>
      <c r="Q67" s="1">
        <f t="shared" si="14"/>
        <v>0</v>
      </c>
      <c r="R67" s="1">
        <f t="shared" si="15"/>
        <v>0</v>
      </c>
      <c r="S67" s="1">
        <f t="shared" si="16"/>
        <v>0</v>
      </c>
      <c r="T67" s="1">
        <f t="shared" si="17"/>
        <v>0</v>
      </c>
      <c r="U67" s="1">
        <f t="shared" si="18"/>
        <v>0</v>
      </c>
      <c r="V67" s="1">
        <f t="shared" si="19"/>
        <v>0</v>
      </c>
      <c r="W67" s="1">
        <f t="shared" si="20"/>
        <v>0</v>
      </c>
      <c r="X67" s="1">
        <f t="shared" si="21"/>
        <v>0</v>
      </c>
      <c r="Y67" s="1">
        <f t="shared" si="22"/>
        <v>0</v>
      </c>
      <c r="Z67" s="1">
        <f t="shared" si="23"/>
        <v>0</v>
      </c>
      <c r="AA67" s="1">
        <f t="shared" si="24"/>
        <v>0</v>
      </c>
      <c r="AB67" s="1">
        <f t="shared" si="25"/>
        <v>0</v>
      </c>
    </row>
    <row r="68" spans="5:28" x14ac:dyDescent="0.25">
      <c r="E68" s="4">
        <f t="shared" si="26"/>
        <v>6.7159999999999815</v>
      </c>
      <c r="H68" s="1">
        <f t="shared" si="27"/>
        <v>0</v>
      </c>
      <c r="I68" s="1">
        <f t="shared" si="2"/>
        <v>0</v>
      </c>
      <c r="J68" s="1">
        <f t="shared" si="6"/>
        <v>0</v>
      </c>
      <c r="K68" s="1">
        <f t="shared" si="7"/>
        <v>0</v>
      </c>
      <c r="L68" s="1">
        <f t="shared" si="8"/>
        <v>0</v>
      </c>
      <c r="M68" s="1">
        <f t="shared" si="10"/>
        <v>0</v>
      </c>
      <c r="N68" s="1">
        <f t="shared" si="11"/>
        <v>0</v>
      </c>
      <c r="O68" s="1">
        <f t="shared" si="12"/>
        <v>0</v>
      </c>
      <c r="P68" s="1">
        <f t="shared" si="13"/>
        <v>0</v>
      </c>
      <c r="Q68" s="1">
        <f t="shared" si="14"/>
        <v>0</v>
      </c>
      <c r="R68" s="1">
        <f t="shared" si="15"/>
        <v>0</v>
      </c>
      <c r="S68" s="1">
        <f t="shared" si="16"/>
        <v>0</v>
      </c>
      <c r="T68" s="1">
        <f t="shared" si="17"/>
        <v>0</v>
      </c>
      <c r="U68" s="1">
        <f t="shared" si="18"/>
        <v>0</v>
      </c>
      <c r="V68" s="1">
        <f t="shared" si="19"/>
        <v>0</v>
      </c>
      <c r="W68" s="1">
        <f t="shared" si="20"/>
        <v>0</v>
      </c>
      <c r="X68" s="1">
        <f t="shared" si="21"/>
        <v>0</v>
      </c>
      <c r="Y68" s="1">
        <f t="shared" si="22"/>
        <v>0</v>
      </c>
      <c r="Z68" s="1">
        <f t="shared" si="23"/>
        <v>0</v>
      </c>
      <c r="AA68" s="1">
        <f t="shared" si="24"/>
        <v>0</v>
      </c>
      <c r="AB68" s="1">
        <f t="shared" si="25"/>
        <v>0</v>
      </c>
    </row>
    <row r="69" spans="5:28" x14ac:dyDescent="0.25">
      <c r="E69" s="4">
        <f t="shared" si="26"/>
        <v>6.8619999999999806</v>
      </c>
      <c r="H69" s="1">
        <f t="shared" si="27"/>
        <v>0</v>
      </c>
      <c r="I69" s="1">
        <f t="shared" si="2"/>
        <v>0</v>
      </c>
      <c r="J69" s="1">
        <f t="shared" si="6"/>
        <v>0</v>
      </c>
      <c r="K69" s="1">
        <f t="shared" si="7"/>
        <v>0</v>
      </c>
      <c r="L69" s="1">
        <f t="shared" si="8"/>
        <v>0</v>
      </c>
      <c r="M69" s="1">
        <f t="shared" si="10"/>
        <v>0</v>
      </c>
      <c r="N69" s="1">
        <f t="shared" si="11"/>
        <v>0</v>
      </c>
      <c r="O69" s="1">
        <f t="shared" si="12"/>
        <v>0</v>
      </c>
      <c r="P69" s="1">
        <f t="shared" si="13"/>
        <v>0</v>
      </c>
      <c r="Q69" s="1">
        <f t="shared" si="14"/>
        <v>0</v>
      </c>
      <c r="R69" s="1">
        <f t="shared" si="15"/>
        <v>0</v>
      </c>
      <c r="S69" s="1">
        <f t="shared" si="16"/>
        <v>0</v>
      </c>
      <c r="T69" s="1">
        <f t="shared" si="17"/>
        <v>0</v>
      </c>
      <c r="U69" s="1">
        <f t="shared" si="18"/>
        <v>0</v>
      </c>
      <c r="V69" s="1">
        <f t="shared" si="19"/>
        <v>0</v>
      </c>
      <c r="W69" s="1">
        <f t="shared" si="20"/>
        <v>0</v>
      </c>
      <c r="X69" s="1">
        <f t="shared" si="21"/>
        <v>0</v>
      </c>
      <c r="Y69" s="1">
        <f t="shared" si="22"/>
        <v>0</v>
      </c>
      <c r="Z69" s="1">
        <f t="shared" si="23"/>
        <v>0</v>
      </c>
      <c r="AA69" s="1">
        <f t="shared" si="24"/>
        <v>0</v>
      </c>
      <c r="AB69" s="1">
        <f t="shared" si="25"/>
        <v>0</v>
      </c>
    </row>
    <row r="70" spans="5:28" x14ac:dyDescent="0.25">
      <c r="E70" s="4">
        <f t="shared" si="26"/>
        <v>7.0079999999999796</v>
      </c>
      <c r="H70" s="1">
        <f t="shared" si="27"/>
        <v>0</v>
      </c>
      <c r="I70" s="1">
        <f t="shared" si="2"/>
        <v>0</v>
      </c>
      <c r="J70" s="1">
        <f t="shared" si="6"/>
        <v>0</v>
      </c>
      <c r="K70" s="1">
        <f t="shared" si="7"/>
        <v>0</v>
      </c>
      <c r="L70" s="1">
        <f t="shared" si="8"/>
        <v>0</v>
      </c>
      <c r="M70" s="1">
        <f t="shared" si="10"/>
        <v>0</v>
      </c>
      <c r="N70" s="1">
        <f t="shared" si="11"/>
        <v>0</v>
      </c>
      <c r="O70" s="1">
        <f t="shared" si="12"/>
        <v>0</v>
      </c>
      <c r="P70" s="1">
        <f t="shared" si="13"/>
        <v>0</v>
      </c>
      <c r="Q70" s="1">
        <f t="shared" si="14"/>
        <v>0</v>
      </c>
      <c r="R70" s="1">
        <f t="shared" si="15"/>
        <v>0</v>
      </c>
      <c r="S70" s="1">
        <f t="shared" si="16"/>
        <v>0</v>
      </c>
      <c r="T70" s="1">
        <f t="shared" si="17"/>
        <v>0</v>
      </c>
      <c r="U70" s="1">
        <f t="shared" si="18"/>
        <v>0</v>
      </c>
      <c r="V70" s="1">
        <f t="shared" si="19"/>
        <v>0</v>
      </c>
      <c r="W70" s="1">
        <f t="shared" si="20"/>
        <v>0</v>
      </c>
      <c r="X70" s="1">
        <f t="shared" si="21"/>
        <v>0</v>
      </c>
      <c r="Y70" s="1">
        <f t="shared" si="22"/>
        <v>0</v>
      </c>
      <c r="Z70" s="1">
        <f t="shared" si="23"/>
        <v>0</v>
      </c>
      <c r="AA70" s="1">
        <f t="shared" si="24"/>
        <v>0</v>
      </c>
      <c r="AB70" s="1">
        <f t="shared" si="25"/>
        <v>0</v>
      </c>
    </row>
    <row r="71" spans="5:28" x14ac:dyDescent="0.25">
      <c r="E71" s="4">
        <f t="shared" si="26"/>
        <v>7.1539999999999786</v>
      </c>
      <c r="H71" s="1">
        <f t="shared" si="27"/>
        <v>0</v>
      </c>
      <c r="I71" s="1">
        <f t="shared" si="2"/>
        <v>0</v>
      </c>
      <c r="J71" s="1">
        <f t="shared" si="6"/>
        <v>0</v>
      </c>
      <c r="K71" s="1">
        <f t="shared" si="7"/>
        <v>0</v>
      </c>
      <c r="L71" s="1">
        <f t="shared" si="8"/>
        <v>0</v>
      </c>
      <c r="M71" s="1">
        <f t="shared" si="10"/>
        <v>0</v>
      </c>
      <c r="N71" s="1">
        <f t="shared" si="11"/>
        <v>0</v>
      </c>
      <c r="O71" s="1">
        <f t="shared" si="12"/>
        <v>0</v>
      </c>
      <c r="P71" s="1">
        <f t="shared" si="13"/>
        <v>0</v>
      </c>
      <c r="Q71" s="1">
        <f t="shared" si="14"/>
        <v>0</v>
      </c>
      <c r="R71" s="1">
        <f t="shared" si="15"/>
        <v>0</v>
      </c>
      <c r="S71" s="1">
        <f t="shared" si="16"/>
        <v>0</v>
      </c>
      <c r="T71" s="1">
        <f t="shared" si="17"/>
        <v>0</v>
      </c>
      <c r="U71" s="1">
        <f t="shared" si="18"/>
        <v>0</v>
      </c>
      <c r="V71" s="1">
        <f t="shared" si="19"/>
        <v>0</v>
      </c>
      <c r="W71" s="1">
        <f t="shared" si="20"/>
        <v>0</v>
      </c>
      <c r="X71" s="1">
        <f t="shared" si="21"/>
        <v>0</v>
      </c>
      <c r="Y71" s="1">
        <f t="shared" si="22"/>
        <v>0</v>
      </c>
      <c r="Z71" s="1">
        <f t="shared" si="23"/>
        <v>0</v>
      </c>
      <c r="AA71" s="1">
        <f t="shared" si="24"/>
        <v>0</v>
      </c>
      <c r="AB71" s="1">
        <f t="shared" si="25"/>
        <v>0</v>
      </c>
    </row>
    <row r="72" spans="5:28" x14ac:dyDescent="0.25">
      <c r="E72" s="4">
        <f t="shared" si="26"/>
        <v>7.2999999999999776</v>
      </c>
      <c r="H72" s="1">
        <f t="shared" si="27"/>
        <v>0</v>
      </c>
      <c r="I72" s="1">
        <f t="shared" si="2"/>
        <v>0</v>
      </c>
      <c r="J72" s="1">
        <f t="shared" si="6"/>
        <v>0</v>
      </c>
      <c r="K72" s="1">
        <f t="shared" si="7"/>
        <v>0</v>
      </c>
      <c r="L72" s="1">
        <f t="shared" si="8"/>
        <v>0</v>
      </c>
      <c r="M72" s="1">
        <f t="shared" si="10"/>
        <v>0</v>
      </c>
      <c r="N72" s="1">
        <f t="shared" si="11"/>
        <v>0</v>
      </c>
      <c r="O72" s="1">
        <f t="shared" si="12"/>
        <v>0</v>
      </c>
      <c r="P72" s="1">
        <f t="shared" si="13"/>
        <v>0</v>
      </c>
      <c r="Q72" s="1">
        <f t="shared" si="14"/>
        <v>0</v>
      </c>
      <c r="R72" s="1">
        <f t="shared" si="15"/>
        <v>0</v>
      </c>
      <c r="S72" s="1">
        <f t="shared" si="16"/>
        <v>0</v>
      </c>
      <c r="T72" s="1">
        <f t="shared" si="17"/>
        <v>0</v>
      </c>
      <c r="U72" s="1">
        <f t="shared" si="18"/>
        <v>0</v>
      </c>
      <c r="V72" s="1">
        <f t="shared" si="19"/>
        <v>0</v>
      </c>
      <c r="W72" s="1">
        <f t="shared" si="20"/>
        <v>0</v>
      </c>
      <c r="X72" s="1">
        <f t="shared" si="21"/>
        <v>0</v>
      </c>
      <c r="Y72" s="1">
        <f t="shared" si="22"/>
        <v>0</v>
      </c>
      <c r="Z72" s="1">
        <f t="shared" si="23"/>
        <v>0</v>
      </c>
      <c r="AA72" s="1">
        <f t="shared" si="24"/>
        <v>0</v>
      </c>
      <c r="AB72" s="1">
        <f t="shared" si="25"/>
        <v>0</v>
      </c>
    </row>
    <row r="73" spans="5:28" x14ac:dyDescent="0.25">
      <c r="E73" s="4">
        <f t="shared" si="26"/>
        <v>7.4459999999999766</v>
      </c>
      <c r="H73" s="1">
        <f t="shared" si="27"/>
        <v>0</v>
      </c>
      <c r="I73" s="1">
        <f t="shared" si="2"/>
        <v>0</v>
      </c>
      <c r="J73" s="1">
        <f t="shared" si="6"/>
        <v>0</v>
      </c>
      <c r="K73" s="1">
        <f t="shared" si="7"/>
        <v>0</v>
      </c>
      <c r="L73" s="1">
        <f t="shared" si="8"/>
        <v>0</v>
      </c>
      <c r="M73" s="1">
        <f t="shared" si="10"/>
        <v>0</v>
      </c>
      <c r="N73" s="1">
        <f t="shared" si="11"/>
        <v>0</v>
      </c>
      <c r="O73" s="1">
        <f t="shared" si="12"/>
        <v>0</v>
      </c>
      <c r="P73" s="1">
        <f t="shared" si="13"/>
        <v>0</v>
      </c>
      <c r="Q73" s="1">
        <f t="shared" si="14"/>
        <v>0</v>
      </c>
      <c r="R73" s="1">
        <f t="shared" si="15"/>
        <v>0</v>
      </c>
      <c r="S73" s="1">
        <f t="shared" si="16"/>
        <v>0</v>
      </c>
      <c r="T73" s="1">
        <f t="shared" si="17"/>
        <v>0</v>
      </c>
      <c r="U73" s="1">
        <f t="shared" si="18"/>
        <v>0</v>
      </c>
      <c r="V73" s="1">
        <f t="shared" si="19"/>
        <v>0</v>
      </c>
      <c r="W73" s="1">
        <f t="shared" si="20"/>
        <v>0</v>
      </c>
      <c r="X73" s="1">
        <f t="shared" si="21"/>
        <v>0</v>
      </c>
      <c r="Y73" s="1">
        <f t="shared" si="22"/>
        <v>0</v>
      </c>
      <c r="Z73" s="1">
        <f t="shared" si="23"/>
        <v>0</v>
      </c>
      <c r="AA73" s="1">
        <f t="shared" si="24"/>
        <v>0</v>
      </c>
      <c r="AB73" s="1">
        <f t="shared" si="25"/>
        <v>0</v>
      </c>
    </row>
    <row r="74" spans="5:28" x14ac:dyDescent="0.25">
      <c r="E74" s="4">
        <f t="shared" si="26"/>
        <v>7.5919999999999757</v>
      </c>
      <c r="H74" s="1">
        <f t="shared" si="27"/>
        <v>0</v>
      </c>
      <c r="I74" s="1">
        <f t="shared" si="2"/>
        <v>0</v>
      </c>
      <c r="J74" s="1">
        <f t="shared" si="6"/>
        <v>0</v>
      </c>
      <c r="K74" s="1">
        <f t="shared" si="7"/>
        <v>0</v>
      </c>
      <c r="L74" s="1">
        <f t="shared" si="8"/>
        <v>0</v>
      </c>
      <c r="M74" s="1">
        <f t="shared" si="10"/>
        <v>0</v>
      </c>
      <c r="N74" s="1">
        <f t="shared" si="11"/>
        <v>0</v>
      </c>
      <c r="O74" s="1">
        <f t="shared" si="12"/>
        <v>0</v>
      </c>
      <c r="P74" s="1">
        <f t="shared" si="13"/>
        <v>0</v>
      </c>
      <c r="Q74" s="1">
        <f t="shared" si="14"/>
        <v>0</v>
      </c>
      <c r="R74" s="1">
        <f t="shared" si="15"/>
        <v>0</v>
      </c>
      <c r="S74" s="1">
        <f t="shared" si="16"/>
        <v>0</v>
      </c>
      <c r="T74" s="1">
        <f t="shared" si="17"/>
        <v>0</v>
      </c>
      <c r="U74" s="1">
        <f t="shared" si="18"/>
        <v>0</v>
      </c>
      <c r="V74" s="1">
        <f t="shared" si="19"/>
        <v>0</v>
      </c>
      <c r="W74" s="1">
        <f t="shared" si="20"/>
        <v>0</v>
      </c>
      <c r="X74" s="1">
        <f t="shared" si="21"/>
        <v>0</v>
      </c>
      <c r="Y74" s="1">
        <f t="shared" si="22"/>
        <v>0</v>
      </c>
      <c r="Z74" s="1">
        <f t="shared" si="23"/>
        <v>0</v>
      </c>
      <c r="AA74" s="1">
        <f t="shared" si="24"/>
        <v>0</v>
      </c>
      <c r="AB74" s="1">
        <f t="shared" si="25"/>
        <v>0</v>
      </c>
    </row>
    <row r="75" spans="5:28" x14ac:dyDescent="0.25">
      <c r="E75" s="4">
        <f t="shared" si="26"/>
        <v>7.7379999999999747</v>
      </c>
      <c r="H75" s="1">
        <f t="shared" si="27"/>
        <v>0</v>
      </c>
      <c r="I75" s="1">
        <f t="shared" si="2"/>
        <v>0</v>
      </c>
      <c r="J75" s="1">
        <f t="shared" si="6"/>
        <v>0</v>
      </c>
      <c r="K75" s="1">
        <f t="shared" si="7"/>
        <v>0</v>
      </c>
      <c r="L75" s="1">
        <f t="shared" si="8"/>
        <v>0</v>
      </c>
      <c r="M75" s="1">
        <f t="shared" si="10"/>
        <v>0</v>
      </c>
      <c r="N75" s="1">
        <f t="shared" si="11"/>
        <v>0</v>
      </c>
      <c r="O75" s="1">
        <f t="shared" si="12"/>
        <v>0</v>
      </c>
      <c r="P75" s="1">
        <f t="shared" si="13"/>
        <v>0</v>
      </c>
      <c r="Q75" s="1">
        <f t="shared" si="14"/>
        <v>0</v>
      </c>
      <c r="R75" s="1">
        <f t="shared" si="15"/>
        <v>0</v>
      </c>
      <c r="S75" s="1">
        <f t="shared" si="16"/>
        <v>0</v>
      </c>
      <c r="T75" s="1">
        <f t="shared" si="17"/>
        <v>0</v>
      </c>
      <c r="U75" s="1">
        <f t="shared" si="18"/>
        <v>0</v>
      </c>
      <c r="V75" s="1">
        <f t="shared" si="19"/>
        <v>0</v>
      </c>
      <c r="W75" s="1">
        <f t="shared" si="20"/>
        <v>0</v>
      </c>
      <c r="X75" s="1">
        <f t="shared" si="21"/>
        <v>0</v>
      </c>
      <c r="Y75" s="1">
        <f t="shared" si="22"/>
        <v>0</v>
      </c>
      <c r="Z75" s="1">
        <f t="shared" si="23"/>
        <v>0</v>
      </c>
      <c r="AA75" s="1">
        <f t="shared" si="24"/>
        <v>0</v>
      </c>
      <c r="AB75" s="1">
        <f t="shared" si="25"/>
        <v>0</v>
      </c>
    </row>
    <row r="76" spans="5:28" x14ac:dyDescent="0.25">
      <c r="E76" s="4">
        <f t="shared" si="26"/>
        <v>7.8839999999999737</v>
      </c>
      <c r="H76" s="1">
        <f t="shared" si="27"/>
        <v>0</v>
      </c>
      <c r="I76" s="1">
        <f t="shared" si="2"/>
        <v>0</v>
      </c>
      <c r="J76" s="1">
        <f t="shared" si="6"/>
        <v>0</v>
      </c>
      <c r="K76" s="1">
        <f t="shared" si="7"/>
        <v>0</v>
      </c>
      <c r="L76" s="1">
        <f t="shared" si="8"/>
        <v>0</v>
      </c>
      <c r="M76" s="1">
        <f t="shared" si="10"/>
        <v>0</v>
      </c>
      <c r="N76" s="1">
        <f t="shared" si="11"/>
        <v>0</v>
      </c>
      <c r="O76" s="1">
        <f t="shared" si="12"/>
        <v>0</v>
      </c>
      <c r="P76" s="1">
        <f t="shared" si="13"/>
        <v>0</v>
      </c>
      <c r="Q76" s="1">
        <f t="shared" si="14"/>
        <v>0</v>
      </c>
      <c r="R76" s="1">
        <f t="shared" si="15"/>
        <v>0</v>
      </c>
      <c r="S76" s="1">
        <f t="shared" si="16"/>
        <v>0</v>
      </c>
      <c r="T76" s="1">
        <f t="shared" si="17"/>
        <v>0</v>
      </c>
      <c r="U76" s="1">
        <f t="shared" si="18"/>
        <v>0</v>
      </c>
      <c r="V76" s="1">
        <f t="shared" si="19"/>
        <v>0</v>
      </c>
      <c r="W76" s="1">
        <f t="shared" si="20"/>
        <v>0</v>
      </c>
      <c r="X76" s="1">
        <f t="shared" si="21"/>
        <v>0</v>
      </c>
      <c r="Y76" s="1">
        <f t="shared" si="22"/>
        <v>0</v>
      </c>
      <c r="Z76" s="1">
        <f t="shared" si="23"/>
        <v>0</v>
      </c>
      <c r="AA76" s="1">
        <f t="shared" si="24"/>
        <v>0</v>
      </c>
      <c r="AB76" s="1">
        <f t="shared" si="25"/>
        <v>0</v>
      </c>
    </row>
    <row r="77" spans="5:28" x14ac:dyDescent="0.25">
      <c r="E77" s="4">
        <f t="shared" si="26"/>
        <v>8.0299999999999727</v>
      </c>
      <c r="H77" s="1">
        <f t="shared" si="27"/>
        <v>0</v>
      </c>
      <c r="I77" s="1">
        <f t="shared" si="2"/>
        <v>0</v>
      </c>
      <c r="J77" s="1">
        <f t="shared" si="6"/>
        <v>0</v>
      </c>
      <c r="K77" s="1">
        <f t="shared" si="7"/>
        <v>0</v>
      </c>
      <c r="L77" s="1">
        <f t="shared" si="8"/>
        <v>0</v>
      </c>
      <c r="M77" s="1">
        <f t="shared" si="10"/>
        <v>0</v>
      </c>
      <c r="N77" s="1">
        <f t="shared" si="11"/>
        <v>0</v>
      </c>
      <c r="O77" s="1">
        <f t="shared" si="12"/>
        <v>0</v>
      </c>
      <c r="P77" s="1">
        <f t="shared" si="13"/>
        <v>0</v>
      </c>
      <c r="Q77" s="1">
        <f t="shared" si="14"/>
        <v>0</v>
      </c>
      <c r="R77" s="1">
        <f t="shared" si="15"/>
        <v>0</v>
      </c>
      <c r="S77" s="1">
        <f t="shared" si="16"/>
        <v>0</v>
      </c>
      <c r="T77" s="1">
        <f t="shared" si="17"/>
        <v>0</v>
      </c>
      <c r="U77" s="1">
        <f t="shared" si="18"/>
        <v>0</v>
      </c>
      <c r="V77" s="1">
        <f t="shared" si="19"/>
        <v>0</v>
      </c>
      <c r="W77" s="1">
        <f t="shared" si="20"/>
        <v>0</v>
      </c>
      <c r="X77" s="1">
        <f t="shared" si="21"/>
        <v>0</v>
      </c>
      <c r="Y77" s="1">
        <f t="shared" si="22"/>
        <v>0</v>
      </c>
      <c r="Z77" s="1">
        <f t="shared" si="23"/>
        <v>0</v>
      </c>
      <c r="AA77" s="1">
        <f t="shared" si="24"/>
        <v>0</v>
      </c>
      <c r="AB77" s="1">
        <f t="shared" si="25"/>
        <v>0</v>
      </c>
    </row>
  </sheetData>
  <phoneticPr fontId="0" type="noConversion"/>
  <pageMargins left="0.75" right="0.75" top="1" bottom="1" header="0.5" footer="0.5"/>
  <pageSetup scale="82" fitToHeight="2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SCS Unit Hydrograph</vt:lpstr>
    </vt:vector>
  </TitlesOfParts>
  <Company>UTAH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 Example</dc:title>
  <dc:creator>U Lall</dc:creator>
  <cp:lastModifiedBy>temp</cp:lastModifiedBy>
  <cp:lastPrinted>1999-11-16T16:23:42Z</cp:lastPrinted>
  <dcterms:created xsi:type="dcterms:W3CDTF">1998-11-06T19:58:45Z</dcterms:created>
  <dcterms:modified xsi:type="dcterms:W3CDTF">2014-03-26T20:52:48Z</dcterms:modified>
</cp:coreProperties>
</file>