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ave\Academics\cee3430\www\"/>
    </mc:Choice>
  </mc:AlternateContent>
  <bookViews>
    <workbookView xWindow="0" yWindow="0" windowWidth="2520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I18" i="1"/>
  <c r="I19" i="1"/>
  <c r="I17" i="1"/>
  <c r="H19" i="1"/>
  <c r="H18" i="1"/>
  <c r="H17" i="1"/>
  <c r="D29" i="1"/>
  <c r="F23" i="1"/>
  <c r="G18" i="1"/>
  <c r="G19" i="1"/>
  <c r="G17" i="1"/>
  <c r="D28" i="1"/>
  <c r="D27" i="1"/>
  <c r="D25" i="1"/>
  <c r="D23" i="1"/>
  <c r="F18" i="1"/>
  <c r="F19" i="1"/>
  <c r="F17" i="1"/>
  <c r="E17" i="1"/>
  <c r="E18" i="1"/>
  <c r="E19" i="1"/>
  <c r="E16" i="1"/>
  <c r="D16" i="1"/>
  <c r="D17" i="1"/>
  <c r="D18" i="1"/>
  <c r="D19" i="1"/>
  <c r="D20" i="1"/>
  <c r="D21" i="1"/>
  <c r="D15" i="1"/>
</calcChain>
</file>

<file path=xl/sharedStrings.xml><?xml version="1.0" encoding="utf-8"?>
<sst xmlns="http://schemas.openxmlformats.org/spreadsheetml/2006/main" count="31" uniqueCount="25">
  <si>
    <t>Example 8.2.1 φ-Index</t>
  </si>
  <si>
    <t>Time</t>
  </si>
  <si>
    <t>Cum Rainfall</t>
  </si>
  <si>
    <t>Discharge</t>
  </si>
  <si>
    <t>Direct RO</t>
  </si>
  <si>
    <t>Vol</t>
  </si>
  <si>
    <t>m^3</t>
  </si>
  <si>
    <t>Area</t>
  </si>
  <si>
    <t>Depth</t>
  </si>
  <si>
    <t>m^2</t>
  </si>
  <si>
    <t>mm</t>
  </si>
  <si>
    <t>Cum rainfall - initial loss</t>
  </si>
  <si>
    <t>Inc Rainfall</t>
  </si>
  <si>
    <t>Sum</t>
  </si>
  <si>
    <t>DT</t>
  </si>
  <si>
    <t>s</t>
  </si>
  <si>
    <t>DT hr</t>
  </si>
  <si>
    <t>hr</t>
  </si>
  <si>
    <t>Phi</t>
  </si>
  <si>
    <t>Rainfall rate</t>
  </si>
  <si>
    <t>Excess Rainfall rate</t>
  </si>
  <si>
    <t>Excess rainfall depth</t>
  </si>
  <si>
    <t>min</t>
  </si>
  <si>
    <t>m^3/s</t>
  </si>
  <si>
    <t>mm/h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</si>
</sst>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66675</xdr:rowOff>
    </xdr:from>
    <xdr:to>
      <xdr:col>9</xdr:col>
      <xdr:colOff>324441</xdr:colOff>
      <xdr:row>11</xdr:row>
      <xdr:rowOff>47625</xdr:rowOff>
    </xdr:to>
    <xdr:grpSp>
      <xdr:nvGrpSpPr>
        <xdr:cNvPr id="3" name="Group 2"/>
        <xdr:cNvGrpSpPr/>
      </xdr:nvGrpSpPr>
      <xdr:grpSpPr>
        <a:xfrm>
          <a:off x="38100" y="257175"/>
          <a:ext cx="5772741" cy="1885950"/>
          <a:chOff x="871942" y="1394759"/>
          <a:chExt cx="7538634" cy="2462866"/>
        </a:xfrm>
      </xdr:grpSpPr>
      <xdr:pic>
        <xdr:nvPicPr>
          <xdr:cNvPr id="4" name="Picture 3"/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22384"/>
          <a:stretch/>
        </xdr:blipFill>
        <xdr:spPr>
          <a:xfrm>
            <a:off x="871942" y="1579425"/>
            <a:ext cx="7538634" cy="2278200"/>
          </a:xfrm>
          <a:prstGeom prst="rect">
            <a:avLst/>
          </a:prstGeom>
        </xdr:spPr>
      </xdr:pic>
      <xdr:sp macro="" textlink="">
        <xdr:nvSpPr>
          <xdr:cNvPr id="5" name="Rectangle 4"/>
          <xdr:cNvSpPr/>
        </xdr:nvSpPr>
        <xdr:spPr>
          <a:xfrm>
            <a:off x="5929395" y="1394759"/>
            <a:ext cx="1012641" cy="447645"/>
          </a:xfrm>
          <a:prstGeom prst="rect">
            <a:avLst/>
          </a:prstGeom>
        </xdr:spPr>
        <xdr:txBody>
          <a:bodyPr wrap="square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600">
                <a:solidFill>
                  <a:srgbClr val="FF0000"/>
                </a:solidFill>
              </a:rPr>
              <a:t>1.2 ha</a:t>
            </a:r>
            <a:endParaRPr lang="en-US" sz="1600"/>
          </a:p>
        </xdr:txBody>
      </xdr:sp>
      <xdr:cxnSp macro="">
        <xdr:nvCxnSpPr>
          <xdr:cNvPr id="6" name="Straight Connector 5"/>
          <xdr:cNvCxnSpPr/>
        </xdr:nvCxnSpPr>
        <xdr:spPr>
          <a:xfrm>
            <a:off x="6079211" y="1800225"/>
            <a:ext cx="454939" cy="19050"/>
          </a:xfrm>
          <a:prstGeom prst="line">
            <a:avLst/>
          </a:prstGeom>
          <a:ln w="28575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" name="Rectangle 6"/>
          <xdr:cNvSpPr/>
        </xdr:nvSpPr>
        <xdr:spPr>
          <a:xfrm>
            <a:off x="5227576" y="3006210"/>
            <a:ext cx="582537" cy="447645"/>
          </a:xfrm>
          <a:prstGeom prst="rect">
            <a:avLst/>
          </a:prstGeom>
        </xdr:spPr>
        <xdr:txBody>
          <a:bodyPr wrap="square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600">
                <a:solidFill>
                  <a:srgbClr val="FF0000"/>
                </a:solidFill>
              </a:rPr>
              <a:t>42</a:t>
            </a:r>
            <a:endParaRPr lang="en-US" sz="1600"/>
          </a:p>
        </xdr:txBody>
      </xdr:sp>
      <xdr:cxnSp macro="">
        <xdr:nvCxnSpPr>
          <xdr:cNvPr id="8" name="Straight Connector 7"/>
          <xdr:cNvCxnSpPr/>
        </xdr:nvCxnSpPr>
        <xdr:spPr>
          <a:xfrm>
            <a:off x="5265676" y="3352623"/>
            <a:ext cx="287399" cy="22918"/>
          </a:xfrm>
          <a:prstGeom prst="line">
            <a:avLst/>
          </a:prstGeom>
          <a:ln w="28575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L18" sqref="L18"/>
    </sheetView>
  </sheetViews>
  <sheetFormatPr defaultRowHeight="15" x14ac:dyDescent="0.25"/>
  <sheetData>
    <row r="1" spans="1:9" x14ac:dyDescent="0.25">
      <c r="A1" t="s">
        <v>0</v>
      </c>
    </row>
    <row r="13" spans="1:9" x14ac:dyDescent="0.25">
      <c r="A13" t="s">
        <v>1</v>
      </c>
      <c r="B13" t="s">
        <v>2</v>
      </c>
      <c r="C13" t="s">
        <v>3</v>
      </c>
      <c r="D13" t="s">
        <v>4</v>
      </c>
      <c r="E13" t="s">
        <v>11</v>
      </c>
      <c r="F13" t="s">
        <v>12</v>
      </c>
      <c r="G13" t="s">
        <v>19</v>
      </c>
      <c r="H13" t="s">
        <v>20</v>
      </c>
      <c r="I13" t="s">
        <v>21</v>
      </c>
    </row>
    <row r="14" spans="1:9" x14ac:dyDescent="0.25">
      <c r="A14" t="s">
        <v>22</v>
      </c>
      <c r="B14" t="s">
        <v>10</v>
      </c>
      <c r="C14" t="s">
        <v>23</v>
      </c>
      <c r="D14" t="s">
        <v>23</v>
      </c>
      <c r="E14" t="s">
        <v>10</v>
      </c>
      <c r="F14" t="s">
        <v>10</v>
      </c>
      <c r="G14" t="s">
        <v>24</v>
      </c>
      <c r="H14" t="s">
        <v>24</v>
      </c>
      <c r="I14" t="s">
        <v>10</v>
      </c>
    </row>
    <row r="15" spans="1:9" x14ac:dyDescent="0.25">
      <c r="A15">
        <v>0</v>
      </c>
      <c r="B15">
        <v>0</v>
      </c>
      <c r="C15">
        <v>0.05</v>
      </c>
      <c r="D15">
        <f>C15-0.05</f>
        <v>0</v>
      </c>
    </row>
    <row r="16" spans="1:9" x14ac:dyDescent="0.25">
      <c r="A16">
        <v>5</v>
      </c>
      <c r="B16">
        <v>5</v>
      </c>
      <c r="C16">
        <v>0.05</v>
      </c>
      <c r="D16">
        <f t="shared" ref="D16:D21" si="0">C16-0.05</f>
        <v>0</v>
      </c>
      <c r="E16">
        <f>B16-5</f>
        <v>0</v>
      </c>
    </row>
    <row r="17" spans="1:9" x14ac:dyDescent="0.25">
      <c r="A17">
        <v>10</v>
      </c>
      <c r="B17">
        <v>20</v>
      </c>
      <c r="C17">
        <v>0.25</v>
      </c>
      <c r="D17">
        <f t="shared" si="0"/>
        <v>0.2</v>
      </c>
      <c r="E17">
        <f t="shared" ref="E17:E19" si="1">B17-5</f>
        <v>15</v>
      </c>
      <c r="F17">
        <f>E17-E16</f>
        <v>15</v>
      </c>
      <c r="G17">
        <f>F17/$D$28</f>
        <v>180</v>
      </c>
      <c r="H17">
        <f>G17-$D$29</f>
        <v>138.00000000000006</v>
      </c>
      <c r="I17">
        <f>H17*$D$28</f>
        <v>11.500000000000004</v>
      </c>
    </row>
    <row r="18" spans="1:9" x14ac:dyDescent="0.25">
      <c r="A18">
        <v>15</v>
      </c>
      <c r="B18" s="1">
        <v>42</v>
      </c>
      <c r="C18">
        <v>0.65</v>
      </c>
      <c r="D18">
        <f t="shared" si="0"/>
        <v>0.6</v>
      </c>
      <c r="E18">
        <f t="shared" si="1"/>
        <v>37</v>
      </c>
      <c r="F18">
        <f t="shared" ref="F18:F19" si="2">E18-E17</f>
        <v>22</v>
      </c>
      <c r="G18">
        <f t="shared" ref="G18:G19" si="3">F18/$D$28</f>
        <v>264</v>
      </c>
      <c r="H18">
        <f t="shared" ref="H18:H19" si="4">G18-$D$29</f>
        <v>222.00000000000006</v>
      </c>
      <c r="I18">
        <f t="shared" ref="I18:I19" si="5">H18*$D$28</f>
        <v>18.500000000000004</v>
      </c>
    </row>
    <row r="19" spans="1:9" x14ac:dyDescent="0.25">
      <c r="A19">
        <v>20</v>
      </c>
      <c r="B19">
        <v>45</v>
      </c>
      <c r="C19">
        <v>0.35</v>
      </c>
      <c r="D19">
        <f t="shared" si="0"/>
        <v>0.3</v>
      </c>
      <c r="E19">
        <f t="shared" si="1"/>
        <v>40</v>
      </c>
      <c r="F19">
        <f t="shared" si="2"/>
        <v>3</v>
      </c>
      <c r="G19">
        <f t="shared" si="3"/>
        <v>36</v>
      </c>
      <c r="H19">
        <f>MAX(G19-$D$29,0)</f>
        <v>0</v>
      </c>
      <c r="I19">
        <f t="shared" si="5"/>
        <v>0</v>
      </c>
    </row>
    <row r="20" spans="1:9" x14ac:dyDescent="0.25">
      <c r="A20">
        <v>25</v>
      </c>
      <c r="C20">
        <v>0.15</v>
      </c>
      <c r="D20">
        <f t="shared" si="0"/>
        <v>9.9999999999999992E-2</v>
      </c>
    </row>
    <row r="21" spans="1:9" x14ac:dyDescent="0.25">
      <c r="A21">
        <v>30</v>
      </c>
      <c r="C21">
        <v>0.05</v>
      </c>
      <c r="D21">
        <f t="shared" si="0"/>
        <v>0</v>
      </c>
    </row>
    <row r="23" spans="1:9" x14ac:dyDescent="0.25">
      <c r="C23" t="s">
        <v>13</v>
      </c>
      <c r="D23">
        <f>SUM(D15:D21)</f>
        <v>1.2000000000000002</v>
      </c>
      <c r="F23">
        <f>SUM(F17:F18)</f>
        <v>37</v>
      </c>
      <c r="I23">
        <f>SUM(I17:I19)</f>
        <v>30.000000000000007</v>
      </c>
    </row>
    <row r="24" spans="1:9" x14ac:dyDescent="0.25">
      <c r="C24" t="s">
        <v>14</v>
      </c>
      <c r="D24">
        <v>300</v>
      </c>
      <c r="E24" t="s">
        <v>15</v>
      </c>
    </row>
    <row r="25" spans="1:9" x14ac:dyDescent="0.25">
      <c r="C25" t="s">
        <v>5</v>
      </c>
      <c r="D25">
        <f>D23*D24</f>
        <v>360.00000000000006</v>
      </c>
      <c r="E25" t="s">
        <v>6</v>
      </c>
    </row>
    <row r="26" spans="1:9" x14ac:dyDescent="0.25">
      <c r="C26" t="s">
        <v>7</v>
      </c>
      <c r="D26">
        <v>12000</v>
      </c>
      <c r="E26" t="s">
        <v>9</v>
      </c>
    </row>
    <row r="27" spans="1:9" x14ac:dyDescent="0.25">
      <c r="C27" t="s">
        <v>8</v>
      </c>
      <c r="D27">
        <f>D25/D26*1000</f>
        <v>30.000000000000007</v>
      </c>
      <c r="E27" t="s">
        <v>10</v>
      </c>
    </row>
    <row r="28" spans="1:9" x14ac:dyDescent="0.25">
      <c r="C28" t="s">
        <v>16</v>
      </c>
      <c r="D28">
        <f>D24/3600</f>
        <v>8.3333333333333329E-2</v>
      </c>
      <c r="E28" t="s">
        <v>17</v>
      </c>
    </row>
    <row r="29" spans="1:9" x14ac:dyDescent="0.25">
      <c r="C29" t="s">
        <v>18</v>
      </c>
      <c r="D29">
        <f>(F23-D27)/(2*D28)</f>
        <v>41.999999999999957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Tarboton</dc:creator>
  <cp:lastModifiedBy>David Tarboton</cp:lastModifiedBy>
  <dcterms:created xsi:type="dcterms:W3CDTF">2014-02-28T06:15:50Z</dcterms:created>
  <dcterms:modified xsi:type="dcterms:W3CDTF">2014-03-07T06:09:34Z</dcterms:modified>
</cp:coreProperties>
</file>