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315" windowHeight="22275"/>
  </bookViews>
  <sheets>
    <sheet name="Ex4-3" sheetId="1" r:id="rId1"/>
    <sheet name="Ex4-4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2" l="1"/>
  <c r="E6" i="2"/>
  <c r="E5" i="2"/>
  <c r="F4" i="1"/>
  <c r="F6" i="1" s="1"/>
  <c r="F5" i="1" l="1"/>
  <c r="C5" i="1" s="1"/>
  <c r="F7" i="1"/>
  <c r="F9" i="1"/>
</calcChain>
</file>

<file path=xl/sharedStrings.xml><?xml version="1.0" encoding="utf-8"?>
<sst xmlns="http://schemas.openxmlformats.org/spreadsheetml/2006/main" count="24" uniqueCount="21">
  <si>
    <t>Hydrologic River Routing  Example 4-3</t>
  </si>
  <si>
    <t>Time (day)</t>
  </si>
  <si>
    <t>Inflow (cfs)</t>
  </si>
  <si>
    <t>K</t>
  </si>
  <si>
    <t>x</t>
  </si>
  <si>
    <t>C1</t>
  </si>
  <si>
    <t>C2</t>
  </si>
  <si>
    <t>C0</t>
  </si>
  <si>
    <t>D</t>
  </si>
  <si>
    <t>K-Kx+0.5Dt</t>
  </si>
  <si>
    <t>(-Kx+0.5Dt)/D</t>
  </si>
  <si>
    <t>Q (cfs)</t>
  </si>
  <si>
    <t>(Kx+0.5Dt)/D</t>
  </si>
  <si>
    <t>(K-Kx-0.5DT)/D</t>
  </si>
  <si>
    <t>Dt</t>
  </si>
  <si>
    <t>Sum</t>
  </si>
  <si>
    <t>Time (days)</t>
  </si>
  <si>
    <t>Outflow (cfs)</t>
  </si>
  <si>
    <t>Inferred Storage</t>
  </si>
  <si>
    <t>xI+(1-x)Q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</si>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</sst>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marker>
            <c:symbol val="none"/>
          </c:marker>
          <c:xVal>
            <c:numRef>
              <c:f>'Ex4-3'!$A$4:$A$23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'Ex4-3'!$B$4:$B$23</c:f>
              <c:numCache>
                <c:formatCode>General</c:formatCode>
                <c:ptCount val="20"/>
                <c:pt idx="0">
                  <c:v>4000</c:v>
                </c:pt>
                <c:pt idx="1">
                  <c:v>7000</c:v>
                </c:pt>
                <c:pt idx="2">
                  <c:v>11000</c:v>
                </c:pt>
                <c:pt idx="3">
                  <c:v>17000</c:v>
                </c:pt>
                <c:pt idx="4">
                  <c:v>22000</c:v>
                </c:pt>
                <c:pt idx="5">
                  <c:v>27000</c:v>
                </c:pt>
                <c:pt idx="6">
                  <c:v>30000</c:v>
                </c:pt>
                <c:pt idx="7">
                  <c:v>28000</c:v>
                </c:pt>
                <c:pt idx="8">
                  <c:v>25000</c:v>
                </c:pt>
                <c:pt idx="9">
                  <c:v>23000</c:v>
                </c:pt>
                <c:pt idx="10">
                  <c:v>20000</c:v>
                </c:pt>
                <c:pt idx="11">
                  <c:v>17000</c:v>
                </c:pt>
                <c:pt idx="12">
                  <c:v>14000</c:v>
                </c:pt>
                <c:pt idx="13">
                  <c:v>11000</c:v>
                </c:pt>
                <c:pt idx="14">
                  <c:v>8000</c:v>
                </c:pt>
                <c:pt idx="15">
                  <c:v>5000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</c:numCache>
            </c:numRef>
          </c:yVal>
          <c:smooth val="0"/>
        </c:ser>
        <c:ser>
          <c:idx val="0"/>
          <c:order val="0"/>
          <c:marker>
            <c:symbol val="none"/>
          </c:marker>
          <c:xVal>
            <c:numRef>
              <c:f>'Ex4-3'!$A$4:$A$23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'Ex4-3'!$C$4:$C$23</c:f>
              <c:numCache>
                <c:formatCode>General</c:formatCode>
                <c:ptCount val="20"/>
                <c:pt idx="0">
                  <c:v>4000</c:v>
                </c:pt>
                <c:pt idx="1">
                  <c:v>4142.8571428571431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81952"/>
        <c:axId val="172783488"/>
      </c:scatterChart>
      <c:valAx>
        <c:axId val="1727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783488"/>
        <c:crosses val="autoZero"/>
        <c:crossBetween val="midCat"/>
      </c:valAx>
      <c:valAx>
        <c:axId val="17278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781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'Ex4-4'!$E$5:$E$24</c:f>
              <c:numCache>
                <c:formatCode>General</c:formatCode>
                <c:ptCount val="20"/>
                <c:pt idx="0">
                  <c:v>17</c:v>
                </c:pt>
                <c:pt idx="1">
                  <c:v>40</c:v>
                </c:pt>
              </c:numCache>
            </c:numRef>
          </c:xVal>
          <c:yVal>
            <c:numRef>
              <c:f>'Ex4-4'!$F$5:$F$24</c:f>
              <c:numCache>
                <c:formatCode>General</c:formatCode>
                <c:ptCount val="20"/>
                <c:pt idx="0">
                  <c:v>43.7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73376"/>
        <c:axId val="172529920"/>
      </c:scatterChart>
      <c:valAx>
        <c:axId val="1727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529920"/>
        <c:crosses val="autoZero"/>
        <c:crossBetween val="midCat"/>
      </c:valAx>
      <c:valAx>
        <c:axId val="17252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77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9</xdr:row>
      <xdr:rowOff>152400</xdr:rowOff>
    </xdr:from>
    <xdr:to>
      <xdr:col>11</xdr:col>
      <xdr:colOff>190500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28</xdr:row>
      <xdr:rowOff>142875</xdr:rowOff>
    </xdr:from>
    <xdr:to>
      <xdr:col>11</xdr:col>
      <xdr:colOff>504825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6" sqref="C6:C23"/>
    </sheetView>
  </sheetViews>
  <sheetFormatPr defaultRowHeight="15" x14ac:dyDescent="0.25"/>
  <cols>
    <col min="1" max="1" width="10" customWidth="1"/>
    <col min="2" max="2" width="10.28515625" customWidth="1"/>
  </cols>
  <sheetData>
    <row r="1" spans="1:7" x14ac:dyDescent="0.25">
      <c r="A1" t="s">
        <v>0</v>
      </c>
      <c r="E1" t="s">
        <v>3</v>
      </c>
      <c r="F1">
        <v>2</v>
      </c>
      <c r="G1" t="s">
        <v>20</v>
      </c>
    </row>
    <row r="2" spans="1:7" x14ac:dyDescent="0.25">
      <c r="E2" t="s">
        <v>4</v>
      </c>
      <c r="F2">
        <v>0.2</v>
      </c>
    </row>
    <row r="3" spans="1:7" x14ac:dyDescent="0.25">
      <c r="A3" t="s">
        <v>1</v>
      </c>
      <c r="B3" t="s">
        <v>2</v>
      </c>
      <c r="C3" t="s">
        <v>11</v>
      </c>
      <c r="E3" t="s">
        <v>14</v>
      </c>
      <c r="F3">
        <v>1</v>
      </c>
      <c r="G3" t="s">
        <v>20</v>
      </c>
    </row>
    <row r="4" spans="1:7" x14ac:dyDescent="0.25">
      <c r="A4">
        <v>1</v>
      </c>
      <c r="B4">
        <v>4000</v>
      </c>
      <c r="C4">
        <v>4000</v>
      </c>
      <c r="E4" t="s">
        <v>8</v>
      </c>
      <c r="F4">
        <f>F1-F1*F2+0.5*F3</f>
        <v>2.1</v>
      </c>
      <c r="G4" t="s">
        <v>9</v>
      </c>
    </row>
    <row r="5" spans="1:7" x14ac:dyDescent="0.25">
      <c r="A5">
        <v>2</v>
      </c>
      <c r="B5">
        <v>7000</v>
      </c>
      <c r="C5">
        <f>$F$5*B5+$F$6*B4+$F$7*C4</f>
        <v>4142.8571428571431</v>
      </c>
      <c r="E5" t="s">
        <v>7</v>
      </c>
      <c r="F5">
        <f>(-F1*F2+0.5*F3)/F4</f>
        <v>4.7619047619047609E-2</v>
      </c>
      <c r="G5" t="s">
        <v>10</v>
      </c>
    </row>
    <row r="6" spans="1:7" x14ac:dyDescent="0.25">
      <c r="A6">
        <v>3</v>
      </c>
      <c r="B6">
        <v>11000</v>
      </c>
      <c r="E6" t="s">
        <v>5</v>
      </c>
      <c r="F6">
        <f>(F1*F2+0.5*F3)/F4</f>
        <v>0.42857142857142855</v>
      </c>
      <c r="G6" t="s">
        <v>12</v>
      </c>
    </row>
    <row r="7" spans="1:7" x14ac:dyDescent="0.25">
      <c r="A7">
        <v>4</v>
      </c>
      <c r="B7">
        <v>17000</v>
      </c>
      <c r="E7" t="s">
        <v>6</v>
      </c>
      <c r="F7">
        <f>(F1-F1*F2-0.5*F3)/F4</f>
        <v>0.52380952380952384</v>
      </c>
      <c r="G7" t="s">
        <v>13</v>
      </c>
    </row>
    <row r="8" spans="1:7" x14ac:dyDescent="0.25">
      <c r="A8">
        <v>5</v>
      </c>
      <c r="B8">
        <v>22000</v>
      </c>
    </row>
    <row r="9" spans="1:7" x14ac:dyDescent="0.25">
      <c r="A9">
        <v>6</v>
      </c>
      <c r="B9">
        <v>27000</v>
      </c>
      <c r="E9" t="s">
        <v>15</v>
      </c>
      <c r="F9">
        <f>SUM(F5:F7)</f>
        <v>1</v>
      </c>
    </row>
    <row r="10" spans="1:7" x14ac:dyDescent="0.25">
      <c r="A10">
        <v>7</v>
      </c>
      <c r="B10">
        <v>30000</v>
      </c>
    </row>
    <row r="11" spans="1:7" x14ac:dyDescent="0.25">
      <c r="A11">
        <v>8</v>
      </c>
      <c r="B11">
        <v>28000</v>
      </c>
    </row>
    <row r="12" spans="1:7" x14ac:dyDescent="0.25">
      <c r="A12">
        <v>9</v>
      </c>
      <c r="B12">
        <v>25000</v>
      </c>
    </row>
    <row r="13" spans="1:7" x14ac:dyDescent="0.25">
      <c r="A13">
        <v>10</v>
      </c>
      <c r="B13">
        <v>23000</v>
      </c>
    </row>
    <row r="14" spans="1:7" x14ac:dyDescent="0.25">
      <c r="A14">
        <v>11</v>
      </c>
      <c r="B14">
        <v>20000</v>
      </c>
    </row>
    <row r="15" spans="1:7" x14ac:dyDescent="0.25">
      <c r="A15">
        <v>12</v>
      </c>
      <c r="B15">
        <v>17000</v>
      </c>
    </row>
    <row r="16" spans="1:7" x14ac:dyDescent="0.25">
      <c r="A16">
        <v>13</v>
      </c>
      <c r="B16">
        <v>14000</v>
      </c>
    </row>
    <row r="17" spans="1:2" x14ac:dyDescent="0.25">
      <c r="A17">
        <v>14</v>
      </c>
      <c r="B17">
        <v>11000</v>
      </c>
    </row>
    <row r="18" spans="1:2" x14ac:dyDescent="0.25">
      <c r="A18">
        <v>15</v>
      </c>
      <c r="B18">
        <v>8000</v>
      </c>
    </row>
    <row r="19" spans="1:2" x14ac:dyDescent="0.25">
      <c r="A19">
        <v>16</v>
      </c>
      <c r="B19">
        <v>5000</v>
      </c>
    </row>
    <row r="20" spans="1:2" x14ac:dyDescent="0.25">
      <c r="A20">
        <v>17</v>
      </c>
      <c r="B20">
        <v>4000</v>
      </c>
    </row>
    <row r="21" spans="1:2" x14ac:dyDescent="0.25">
      <c r="A21">
        <v>18</v>
      </c>
      <c r="B21">
        <v>4000</v>
      </c>
    </row>
    <row r="22" spans="1:2" x14ac:dyDescent="0.25">
      <c r="A22">
        <v>19</v>
      </c>
      <c r="B22">
        <v>4000</v>
      </c>
    </row>
    <row r="23" spans="1:2" x14ac:dyDescent="0.25">
      <c r="A23">
        <v>20</v>
      </c>
      <c r="B23">
        <v>4000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F6" sqref="F6:F24"/>
    </sheetView>
  </sheetViews>
  <sheetFormatPr defaultRowHeight="15" x14ac:dyDescent="0.25"/>
  <sheetData>
    <row r="2" spans="1:6" x14ac:dyDescent="0.25">
      <c r="E2" t="s">
        <v>4</v>
      </c>
      <c r="F2">
        <v>0.1</v>
      </c>
    </row>
    <row r="4" spans="1:6" ht="30" x14ac:dyDescent="0.25">
      <c r="A4" s="1" t="s">
        <v>16</v>
      </c>
      <c r="B4" s="1" t="s">
        <v>2</v>
      </c>
      <c r="C4" s="1" t="s">
        <v>17</v>
      </c>
      <c r="E4" s="1" t="s">
        <v>18</v>
      </c>
      <c r="F4" s="1" t="s">
        <v>19</v>
      </c>
    </row>
    <row r="5" spans="1:6" x14ac:dyDescent="0.25">
      <c r="A5">
        <v>1</v>
      </c>
      <c r="B5">
        <v>59</v>
      </c>
      <c r="C5">
        <v>42</v>
      </c>
      <c r="E5">
        <f>B5-C5</f>
        <v>17</v>
      </c>
      <c r="F5">
        <f>$F$2*B5+(1-$F$2)*C5</f>
        <v>43.7</v>
      </c>
    </row>
    <row r="6" spans="1:6" x14ac:dyDescent="0.25">
      <c r="A6">
        <v>2</v>
      </c>
      <c r="B6">
        <v>93</v>
      </c>
      <c r="C6">
        <v>70</v>
      </c>
      <c r="E6">
        <f>E5+B6-C6</f>
        <v>40</v>
      </c>
    </row>
    <row r="7" spans="1:6" x14ac:dyDescent="0.25">
      <c r="A7">
        <v>3</v>
      </c>
      <c r="B7">
        <v>129</v>
      </c>
      <c r="C7">
        <v>76</v>
      </c>
    </row>
    <row r="8" spans="1:6" x14ac:dyDescent="0.25">
      <c r="A8">
        <v>4</v>
      </c>
      <c r="B8">
        <v>205</v>
      </c>
      <c r="C8">
        <v>142</v>
      </c>
    </row>
    <row r="9" spans="1:6" x14ac:dyDescent="0.25">
      <c r="A9">
        <v>5</v>
      </c>
      <c r="B9">
        <v>210</v>
      </c>
      <c r="C9">
        <v>183</v>
      </c>
    </row>
    <row r="10" spans="1:6" x14ac:dyDescent="0.25">
      <c r="A10">
        <v>6</v>
      </c>
      <c r="B10">
        <v>234</v>
      </c>
      <c r="C10">
        <v>185</v>
      </c>
    </row>
    <row r="11" spans="1:6" x14ac:dyDescent="0.25">
      <c r="A11">
        <v>7</v>
      </c>
      <c r="B11">
        <v>325</v>
      </c>
      <c r="C11">
        <v>213</v>
      </c>
    </row>
    <row r="12" spans="1:6" x14ac:dyDescent="0.25">
      <c r="A12">
        <v>8</v>
      </c>
      <c r="B12">
        <v>554</v>
      </c>
      <c r="C12">
        <v>293</v>
      </c>
    </row>
    <row r="13" spans="1:6" x14ac:dyDescent="0.25">
      <c r="A13">
        <v>9</v>
      </c>
      <c r="B13">
        <v>627</v>
      </c>
      <c r="C13">
        <v>397</v>
      </c>
    </row>
    <row r="14" spans="1:6" x14ac:dyDescent="0.25">
      <c r="A14">
        <v>10</v>
      </c>
      <c r="B14">
        <v>526</v>
      </c>
      <c r="C14">
        <v>487</v>
      </c>
    </row>
    <row r="15" spans="1:6" x14ac:dyDescent="0.25">
      <c r="A15">
        <v>11</v>
      </c>
      <c r="B15">
        <v>432</v>
      </c>
      <c r="C15">
        <v>533</v>
      </c>
    </row>
    <row r="16" spans="1:6" x14ac:dyDescent="0.25">
      <c r="A16">
        <v>12</v>
      </c>
      <c r="B16">
        <v>400</v>
      </c>
      <c r="C16">
        <v>487</v>
      </c>
    </row>
    <row r="17" spans="1:3" x14ac:dyDescent="0.25">
      <c r="A17">
        <v>13</v>
      </c>
      <c r="B17">
        <v>388</v>
      </c>
      <c r="C17">
        <v>446</v>
      </c>
    </row>
    <row r="18" spans="1:3" x14ac:dyDescent="0.25">
      <c r="A18">
        <v>14</v>
      </c>
      <c r="B18">
        <v>270</v>
      </c>
      <c r="C18">
        <v>400</v>
      </c>
    </row>
    <row r="19" spans="1:3" x14ac:dyDescent="0.25">
      <c r="A19">
        <v>15</v>
      </c>
      <c r="B19">
        <v>162</v>
      </c>
      <c r="C19">
        <v>360</v>
      </c>
    </row>
    <row r="20" spans="1:3" x14ac:dyDescent="0.25">
      <c r="A20">
        <v>16</v>
      </c>
      <c r="B20">
        <v>124</v>
      </c>
      <c r="C20">
        <v>230</v>
      </c>
    </row>
    <row r="21" spans="1:3" x14ac:dyDescent="0.25">
      <c r="A21">
        <v>17</v>
      </c>
      <c r="B21">
        <v>102</v>
      </c>
      <c r="C21">
        <v>140</v>
      </c>
    </row>
    <row r="22" spans="1:3" x14ac:dyDescent="0.25">
      <c r="A22">
        <v>18</v>
      </c>
      <c r="B22">
        <v>81</v>
      </c>
      <c r="C22">
        <v>115</v>
      </c>
    </row>
    <row r="23" spans="1:3" x14ac:dyDescent="0.25">
      <c r="A23">
        <v>19</v>
      </c>
      <c r="B23">
        <v>60</v>
      </c>
      <c r="C23">
        <v>93</v>
      </c>
    </row>
    <row r="24" spans="1:3" x14ac:dyDescent="0.25">
      <c r="A24">
        <v>20</v>
      </c>
      <c r="B24">
        <v>51</v>
      </c>
      <c r="C24">
        <v>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Ex4-3</vt:lpstr>
      <vt:lpstr>Ex4-4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2011-03-01T04:41:06Z</dcterms:created>
  <dcterms:modified xsi:type="dcterms:W3CDTF">2011-03-01T05:04:49Z</dcterms:modified>
</cp:coreProperties>
</file>