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8195" windowHeight="9015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J4" i="2" l="1"/>
  <c r="J5" i="2"/>
  <c r="J6" i="2"/>
  <c r="J7" i="2"/>
  <c r="J8" i="2"/>
  <c r="J9" i="2"/>
  <c r="J10" i="2"/>
  <c r="J11" i="2"/>
  <c r="J12" i="2"/>
  <c r="J13" i="2"/>
  <c r="J3" i="2"/>
  <c r="I10" i="2"/>
  <c r="I4" i="2"/>
  <c r="I11" i="2"/>
  <c r="I12" i="2"/>
  <c r="I13" i="2"/>
  <c r="I3" i="2"/>
  <c r="G4" i="2"/>
  <c r="G5" i="2"/>
  <c r="I5" i="2" s="1"/>
  <c r="G6" i="2"/>
  <c r="I6" i="2" s="1"/>
  <c r="G7" i="2"/>
  <c r="I7" i="2" s="1"/>
  <c r="G8" i="2"/>
  <c r="G9" i="2"/>
  <c r="I9" i="2" s="1"/>
  <c r="G3" i="2"/>
  <c r="B23" i="2"/>
  <c r="B22" i="2"/>
  <c r="B24" i="2" s="1"/>
  <c r="B26" i="2" s="1"/>
  <c r="B27" i="2" s="1"/>
  <c r="I8" i="2" l="1"/>
</calcChain>
</file>

<file path=xl/sharedStrings.xml><?xml version="1.0" encoding="utf-8"?>
<sst xmlns="http://schemas.openxmlformats.org/spreadsheetml/2006/main" count="17" uniqueCount="17">
  <si>
    <t>DT</t>
  </si>
  <si>
    <t>8.5.4</t>
  </si>
  <si>
    <t>time</t>
  </si>
  <si>
    <t>m3/s/cm</t>
  </si>
  <si>
    <t>Vol</t>
  </si>
  <si>
    <t>Area=Vol/Depth</t>
  </si>
  <si>
    <t>Depth rain</t>
  </si>
  <si>
    <t xml:space="preserve">m </t>
  </si>
  <si>
    <t xml:space="preserve">m3 </t>
  </si>
  <si>
    <t>m2</t>
  </si>
  <si>
    <t xml:space="preserve">Area </t>
  </si>
  <si>
    <t>km2</t>
  </si>
  <si>
    <t>4 hr UH</t>
  </si>
  <si>
    <t>S</t>
  </si>
  <si>
    <t>S lagd by new duration</t>
  </si>
  <si>
    <t>Diff</t>
  </si>
  <si>
    <t>8 hr UH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</si>
</sst>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1"/>
          <c:marker>
            <c:symbol val="none"/>
          </c:marker>
          <c:xVal>
            <c:numRef>
              <c:f>Sheet2!$A$3:$A$14</c:f>
              <c:numCache>
                <c:formatCode>General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</c:numCache>
            </c:numRef>
          </c:xVal>
          <c:yVal>
            <c:numRef>
              <c:f>Sheet2!$G$3:$G$13</c:f>
              <c:numCache>
                <c:formatCode>General</c:formatCode>
                <c:ptCount val="11"/>
                <c:pt idx="0">
                  <c:v>0</c:v>
                </c:pt>
                <c:pt idx="1">
                  <c:v>19</c:v>
                </c:pt>
                <c:pt idx="2">
                  <c:v>38</c:v>
                </c:pt>
                <c:pt idx="3">
                  <c:v>51</c:v>
                </c:pt>
                <c:pt idx="4">
                  <c:v>60</c:v>
                </c:pt>
                <c:pt idx="5">
                  <c:v>64</c:v>
                </c:pt>
                <c:pt idx="6">
                  <c:v>65</c:v>
                </c:pt>
                <c:pt idx="7">
                  <c:v>65.5</c:v>
                </c:pt>
                <c:pt idx="8">
                  <c:v>65.5</c:v>
                </c:pt>
                <c:pt idx="9">
                  <c:v>65.5</c:v>
                </c:pt>
                <c:pt idx="10">
                  <c:v>65.5</c:v>
                </c:pt>
              </c:numCache>
            </c:numRef>
          </c:yVal>
          <c:smooth val="0"/>
        </c:ser>
        <c:ser>
          <c:idx val="2"/>
          <c:order val="2"/>
          <c:marker>
            <c:symbol val="none"/>
          </c:marker>
          <c:xVal>
            <c:numRef>
              <c:f>Sheet2!$A$4:$A$14</c:f>
              <c:numCache>
                <c:formatCode>General</c:formatCode>
                <c:ptCount val="11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</c:numCache>
            </c:numRef>
          </c:xVal>
          <c:yVal>
            <c:numRef>
              <c:f>Sheet2!$H$4:$H$14</c:f>
              <c:numCache>
                <c:formatCode>General</c:formatCode>
                <c:ptCount val="11"/>
                <c:pt idx="3">
                  <c:v>0</c:v>
                </c:pt>
                <c:pt idx="4">
                  <c:v>19</c:v>
                </c:pt>
                <c:pt idx="5">
                  <c:v>38</c:v>
                </c:pt>
                <c:pt idx="6">
                  <c:v>51</c:v>
                </c:pt>
                <c:pt idx="7">
                  <c:v>60</c:v>
                </c:pt>
                <c:pt idx="8">
                  <c:v>64</c:v>
                </c:pt>
                <c:pt idx="9">
                  <c:v>65</c:v>
                </c:pt>
                <c:pt idx="10">
                  <c:v>65.5</c:v>
                </c:pt>
              </c:numCache>
            </c:numRef>
          </c:yVal>
          <c:smooth val="0"/>
        </c:ser>
        <c:ser>
          <c:idx val="0"/>
          <c:order val="0"/>
          <c:marker>
            <c:symbol val="none"/>
          </c:marker>
          <c:xVal>
            <c:numRef>
              <c:f>Sheet2!$A$3:$A$13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xVal>
          <c:yVal>
            <c:numRef>
              <c:f>Sheet2!$I$3:$I$13</c:f>
              <c:numCache>
                <c:formatCode>General</c:formatCode>
                <c:ptCount val="11"/>
                <c:pt idx="0">
                  <c:v>0</c:v>
                </c:pt>
                <c:pt idx="1">
                  <c:v>19</c:v>
                </c:pt>
                <c:pt idx="2">
                  <c:v>38</c:v>
                </c:pt>
                <c:pt idx="3">
                  <c:v>51</c:v>
                </c:pt>
                <c:pt idx="4">
                  <c:v>60</c:v>
                </c:pt>
                <c:pt idx="5">
                  <c:v>45</c:v>
                </c:pt>
                <c:pt idx="6">
                  <c:v>27</c:v>
                </c:pt>
                <c:pt idx="7">
                  <c:v>14.5</c:v>
                </c:pt>
                <c:pt idx="8">
                  <c:v>5.5</c:v>
                </c:pt>
                <c:pt idx="9">
                  <c:v>1.5</c:v>
                </c:pt>
                <c:pt idx="10">
                  <c:v>0.5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520064"/>
        <c:axId val="160521600"/>
      </c:scatterChart>
      <c:valAx>
        <c:axId val="16052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0521600"/>
        <c:crosses val="autoZero"/>
        <c:crossBetween val="midCat"/>
      </c:valAx>
      <c:valAx>
        <c:axId val="160521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05200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1"/>
          <c:marker>
            <c:symbol val="none"/>
          </c:marker>
          <c:xVal>
            <c:numRef>
              <c:f>Sheet2!$A$3:$A$11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</c:numCache>
            </c:numRef>
          </c:xVal>
          <c:yVal>
            <c:numRef>
              <c:f>Sheet2!$B$3:$B$11</c:f>
              <c:numCache>
                <c:formatCode>General</c:formatCode>
                <c:ptCount val="9"/>
                <c:pt idx="0">
                  <c:v>0</c:v>
                </c:pt>
                <c:pt idx="1">
                  <c:v>19</c:v>
                </c:pt>
                <c:pt idx="2">
                  <c:v>38</c:v>
                </c:pt>
                <c:pt idx="3">
                  <c:v>32</c:v>
                </c:pt>
                <c:pt idx="4">
                  <c:v>22</c:v>
                </c:pt>
                <c:pt idx="5">
                  <c:v>13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</c:numCache>
            </c:numRef>
          </c:yVal>
          <c:smooth val="0"/>
        </c:ser>
        <c:ser>
          <c:idx val="0"/>
          <c:order val="0"/>
          <c:marker>
            <c:symbol val="none"/>
          </c:marker>
          <c:xVal>
            <c:numRef>
              <c:f>Sheet2!$A$3:$A$11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</c:numCache>
            </c:numRef>
          </c:xVal>
          <c:yVal>
            <c:numRef>
              <c:f>Sheet2!$J$3:$J$11</c:f>
              <c:numCache>
                <c:formatCode>General</c:formatCode>
                <c:ptCount val="9"/>
                <c:pt idx="0">
                  <c:v>0</c:v>
                </c:pt>
                <c:pt idx="1">
                  <c:v>9.5</c:v>
                </c:pt>
                <c:pt idx="2">
                  <c:v>19</c:v>
                </c:pt>
                <c:pt idx="3">
                  <c:v>25.5</c:v>
                </c:pt>
                <c:pt idx="4">
                  <c:v>30</c:v>
                </c:pt>
                <c:pt idx="5">
                  <c:v>22.5</c:v>
                </c:pt>
                <c:pt idx="6">
                  <c:v>13.5</c:v>
                </c:pt>
                <c:pt idx="7">
                  <c:v>7.25</c:v>
                </c:pt>
                <c:pt idx="8">
                  <c:v>2.75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552448"/>
        <c:axId val="160553984"/>
      </c:scatterChart>
      <c:valAx>
        <c:axId val="16055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0553984"/>
        <c:crosses val="autoZero"/>
        <c:crossBetween val="midCat"/>
      </c:valAx>
      <c:valAx>
        <c:axId val="160553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05524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117661</xdr:colOff>
      <xdr:row>13</xdr:row>
      <xdr:rowOff>72838</xdr:rowOff>
    </xdr:from>
    <xdr:to>
      <xdr:col>8</xdr:col>
      <xdr:colOff>414617</xdr:colOff>
      <xdr:row>22</xdr:row>
      <xdr:rowOff>108136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240927</xdr:colOff>
      <xdr:row>4</xdr:row>
      <xdr:rowOff>104774</xdr:rowOff>
    </xdr:from>
    <xdr:to>
      <xdr:col>7</xdr:col>
      <xdr:colOff>537883</xdr:colOff>
      <xdr:row>18</xdr:row>
      <xdr:rowOff>180974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2" zoomScale="170" zoomScaleNormal="170" workbookViewId="0">
      <selection activeCell="J3" sqref="J3:J13"/>
    </sheetView>
  </sheetViews>
  <sheetFormatPr defaultRowHeight="15" x14ac:dyDescent="0.25"/>
  <sheetData>
    <row r="1" spans="1:10" x14ac:dyDescent="0.25">
      <c r="A1" t="s">
        <v>1</v>
      </c>
    </row>
    <row r="2" spans="1:10" x14ac:dyDescent="0.25">
      <c r="A2" t="s">
        <v>2</v>
      </c>
      <c r="B2" t="s">
        <v>12</v>
      </c>
      <c r="G2" t="s">
        <v>13</v>
      </c>
      <c r="H2" t="s">
        <v>14</v>
      </c>
      <c r="I2" t="s">
        <v>15</v>
      </c>
      <c r="J2" t="s">
        <v>16</v>
      </c>
    </row>
    <row r="3" spans="1:10" x14ac:dyDescent="0.25">
      <c r="A3">
        <v>0</v>
      </c>
      <c r="B3">
        <v>0</v>
      </c>
      <c r="G3">
        <f>SUM(B3:F3)</f>
        <v>0</v>
      </c>
      <c r="I3">
        <f t="shared" ref="I3:I13" si="0">G3-H3</f>
        <v>0</v>
      </c>
      <c r="J3">
        <f>I3/2</f>
        <v>0</v>
      </c>
    </row>
    <row r="4" spans="1:10" x14ac:dyDescent="0.25">
      <c r="A4">
        <v>2</v>
      </c>
      <c r="B4">
        <v>19</v>
      </c>
      <c r="G4">
        <f t="shared" ref="G4:G9" si="1">SUM(B4:F4)</f>
        <v>19</v>
      </c>
      <c r="I4">
        <f t="shared" si="0"/>
        <v>19</v>
      </c>
      <c r="J4">
        <f t="shared" ref="J4:J13" si="2">I4/2</f>
        <v>9.5</v>
      </c>
    </row>
    <row r="5" spans="1:10" x14ac:dyDescent="0.25">
      <c r="A5">
        <v>4</v>
      </c>
      <c r="B5">
        <v>38</v>
      </c>
      <c r="C5">
        <v>0</v>
      </c>
      <c r="G5">
        <f t="shared" si="1"/>
        <v>38</v>
      </c>
      <c r="I5">
        <f t="shared" si="0"/>
        <v>38</v>
      </c>
      <c r="J5">
        <f t="shared" si="2"/>
        <v>19</v>
      </c>
    </row>
    <row r="6" spans="1:10" x14ac:dyDescent="0.25">
      <c r="A6">
        <v>6</v>
      </c>
      <c r="B6">
        <v>32</v>
      </c>
      <c r="C6">
        <v>19</v>
      </c>
      <c r="G6">
        <f t="shared" si="1"/>
        <v>51</v>
      </c>
      <c r="I6">
        <f t="shared" si="0"/>
        <v>51</v>
      </c>
      <c r="J6">
        <f t="shared" si="2"/>
        <v>25.5</v>
      </c>
    </row>
    <row r="7" spans="1:10" x14ac:dyDescent="0.25">
      <c r="A7">
        <v>8</v>
      </c>
      <c r="B7">
        <v>22</v>
      </c>
      <c r="C7">
        <v>38</v>
      </c>
      <c r="D7">
        <v>0</v>
      </c>
      <c r="G7">
        <f t="shared" si="1"/>
        <v>60</v>
      </c>
      <c r="H7">
        <v>0</v>
      </c>
      <c r="I7">
        <f t="shared" si="0"/>
        <v>60</v>
      </c>
      <c r="J7">
        <f t="shared" si="2"/>
        <v>30</v>
      </c>
    </row>
    <row r="8" spans="1:10" x14ac:dyDescent="0.25">
      <c r="A8">
        <v>10</v>
      </c>
      <c r="B8">
        <v>13</v>
      </c>
      <c r="C8">
        <v>32</v>
      </c>
      <c r="D8">
        <v>19</v>
      </c>
      <c r="G8">
        <f t="shared" si="1"/>
        <v>64</v>
      </c>
      <c r="H8">
        <v>19</v>
      </c>
      <c r="I8">
        <f t="shared" si="0"/>
        <v>45</v>
      </c>
      <c r="J8">
        <f t="shared" si="2"/>
        <v>22.5</v>
      </c>
    </row>
    <row r="9" spans="1:10" x14ac:dyDescent="0.25">
      <c r="A9">
        <v>12</v>
      </c>
      <c r="B9">
        <v>5</v>
      </c>
      <c r="C9">
        <v>22</v>
      </c>
      <c r="D9">
        <v>38</v>
      </c>
      <c r="E9">
        <v>0</v>
      </c>
      <c r="G9">
        <f t="shared" si="1"/>
        <v>65</v>
      </c>
      <c r="H9">
        <v>38</v>
      </c>
      <c r="I9">
        <f t="shared" si="0"/>
        <v>27</v>
      </c>
      <c r="J9">
        <f t="shared" si="2"/>
        <v>13.5</v>
      </c>
    </row>
    <row r="10" spans="1:10" x14ac:dyDescent="0.25">
      <c r="A10">
        <v>14</v>
      </c>
      <c r="B10">
        <v>2</v>
      </c>
      <c r="C10">
        <v>13</v>
      </c>
      <c r="D10">
        <v>32</v>
      </c>
      <c r="E10">
        <v>19</v>
      </c>
      <c r="G10">
        <v>65.5</v>
      </c>
      <c r="H10">
        <v>51</v>
      </c>
      <c r="I10">
        <f t="shared" si="0"/>
        <v>14.5</v>
      </c>
      <c r="J10">
        <f t="shared" si="2"/>
        <v>7.25</v>
      </c>
    </row>
    <row r="11" spans="1:10" x14ac:dyDescent="0.25">
      <c r="A11">
        <v>16</v>
      </c>
      <c r="B11">
        <v>0</v>
      </c>
      <c r="C11">
        <v>5</v>
      </c>
      <c r="D11">
        <v>22</v>
      </c>
      <c r="E11">
        <v>38</v>
      </c>
      <c r="F11">
        <v>0</v>
      </c>
      <c r="G11">
        <v>65.5</v>
      </c>
      <c r="H11">
        <v>60</v>
      </c>
      <c r="I11">
        <f t="shared" si="0"/>
        <v>5.5</v>
      </c>
      <c r="J11">
        <f t="shared" si="2"/>
        <v>2.75</v>
      </c>
    </row>
    <row r="12" spans="1:10" x14ac:dyDescent="0.25">
      <c r="A12">
        <v>18</v>
      </c>
      <c r="C12">
        <v>2</v>
      </c>
      <c r="D12">
        <v>13</v>
      </c>
      <c r="E12">
        <v>32</v>
      </c>
      <c r="F12">
        <v>19</v>
      </c>
      <c r="G12">
        <v>65.5</v>
      </c>
      <c r="H12">
        <v>64</v>
      </c>
      <c r="I12">
        <f t="shared" si="0"/>
        <v>1.5</v>
      </c>
      <c r="J12">
        <f t="shared" si="2"/>
        <v>0.75</v>
      </c>
    </row>
    <row r="13" spans="1:10" x14ac:dyDescent="0.25">
      <c r="A13">
        <v>20</v>
      </c>
      <c r="C13">
        <v>0</v>
      </c>
      <c r="D13">
        <v>5</v>
      </c>
      <c r="E13">
        <v>22</v>
      </c>
      <c r="F13">
        <v>38</v>
      </c>
      <c r="G13">
        <v>65.5</v>
      </c>
      <c r="H13">
        <v>65</v>
      </c>
      <c r="I13">
        <f t="shared" si="0"/>
        <v>0.5</v>
      </c>
      <c r="J13">
        <f t="shared" si="2"/>
        <v>0.25</v>
      </c>
    </row>
    <row r="14" spans="1:10" x14ac:dyDescent="0.25">
      <c r="A14">
        <v>22</v>
      </c>
      <c r="H14">
        <v>65.5</v>
      </c>
    </row>
    <row r="15" spans="1:10" x14ac:dyDescent="0.25">
      <c r="H15">
        <v>65.5</v>
      </c>
    </row>
    <row r="16" spans="1:10" x14ac:dyDescent="0.25">
      <c r="H16">
        <v>65.5</v>
      </c>
    </row>
    <row r="22" spans="1:3" x14ac:dyDescent="0.25">
      <c r="B22">
        <f>SUM(B3:B11)</f>
        <v>131</v>
      </c>
      <c r="C22" t="s">
        <v>3</v>
      </c>
    </row>
    <row r="23" spans="1:3" x14ac:dyDescent="0.25">
      <c r="A23" t="s">
        <v>0</v>
      </c>
      <c r="B23">
        <f>2*3600</f>
        <v>7200</v>
      </c>
    </row>
    <row r="24" spans="1:3" x14ac:dyDescent="0.25">
      <c r="A24" t="s">
        <v>4</v>
      </c>
      <c r="B24">
        <f>B23*B22</f>
        <v>943200</v>
      </c>
      <c r="C24" t="s">
        <v>8</v>
      </c>
    </row>
    <row r="25" spans="1:3" x14ac:dyDescent="0.25">
      <c r="A25" t="s">
        <v>6</v>
      </c>
      <c r="B25">
        <v>0.01</v>
      </c>
      <c r="C25" t="s">
        <v>7</v>
      </c>
    </row>
    <row r="26" spans="1:3" x14ac:dyDescent="0.25">
      <c r="A26" t="s">
        <v>5</v>
      </c>
      <c r="B26">
        <f>B24/B25</f>
        <v>94320000</v>
      </c>
      <c r="C26" t="s">
        <v>9</v>
      </c>
    </row>
    <row r="27" spans="1:3" x14ac:dyDescent="0.25">
      <c r="A27" t="s">
        <v>10</v>
      </c>
      <c r="B27">
        <f>B26/1000000</f>
        <v>94.32</v>
      </c>
      <c r="C27" t="s">
        <v>11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Tarboton</dc:creator>
  <cp:lastModifiedBy>David Tarboton</cp:lastModifiedBy>
  <dcterms:created xsi:type="dcterms:W3CDTF">2012-03-30T07:13:44Z</dcterms:created>
  <dcterms:modified xsi:type="dcterms:W3CDTF">2012-03-30T20:36:27Z</dcterms:modified>
</cp:coreProperties>
</file>